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36" tabRatio="928" firstSheet="15" activeTab="20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4ห้าหน้า" sheetId="10" r:id="rId10"/>
    <sheet name="ปร.6สามหน้า" sheetId="11" r:id="rId11"/>
    <sheet name="ปร.4สี่หน้า" sheetId="12" r:id="rId12"/>
    <sheet name="ปร.5สี่หน้า" sheetId="13" r:id="rId13"/>
    <sheet name="ปร.6สี่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<sst xmlns="http://schemas.openxmlformats.org/spreadsheetml/2006/main" count="2384" uniqueCount="263">
  <si>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</si>
  <si>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</si>
  <si>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</si>
  <si>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</si>
  <si>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</si>
  <si>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</si>
  <si>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</si>
  <si>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</si>
  <si>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</si>
  <si>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</si>
  <si>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</si>
  <si>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</si>
  <si>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</si>
  <si>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</si>
  <si>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</si>
  <si>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</si>
  <si>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</si>
  <si>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</si>
  <si>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</si>
  <si>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</si>
  <si>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</si>
  <si>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</si>
  <si>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</si>
  <si>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</si>
  <si>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</si>
  <si>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</si>
  <si>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</si>
  <si>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</si>
  <si>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</si>
  <si>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</si>
  <si>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</si>
  <si>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</si>
  <si>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</si>
  <si>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</si>
  <si>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</si>
  <si>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</si>
  <si>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</si>
  <si>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</si>
  <si>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</si>
  <si>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</si>
  <si>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</si>
  <si>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</si>
  <si>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</si>
  <si>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</si>
  <si>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</si>
  <si>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</si>
  <si>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</si>
  <si>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</si>
  <si>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</si>
  <si>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</si>
  <si>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</si>
  <si>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</si>
  <si>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</si>
  <si>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</si>
  <si>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</si>
  <si>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</si>
  <si>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</si>
  <si>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</si>
  <si>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</si>
  <si>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</si>
  <si>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</si>
  <si>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</si>
  <si>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</si>
  <si>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</si>
  <si>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</si>
  <si>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</si>
  <si>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</si>
  <si>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</si>
  <si>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</si>
  <si>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</si>
  <si>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</si>
  <si>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</si>
  <si>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</si>
  <si>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</si>
  <si>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</si>
  <si>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</si>
  <si>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</si>
  <si>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</si>
  <si>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</si>
  <si>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</si>
  <si>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</si>
  <si>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</si>
  <si>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</si>
  <si>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</si>
  <si>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</si>
  <si>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</si>
  <si>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</si>
  <si>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</si>
  <si>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</si>
  <si>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</si>
  <si>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</si>
  <si>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</si>
  <si>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</si>
  <si>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</si>
  <si>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</si>
  <si>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</si>
  <si>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</si>
  <si>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</si>
  <si>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</si>
  <si>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</si>
  <si>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</si>
  <si>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</si>
  <si>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</si>
  <si>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</si>
  <si>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</si>
  <si>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</si>
  <si>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</si>
  <si>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</si>
  <si>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</si>
  <si>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</si>
  <si>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</si>
  <si>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</si>
  <si>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</si>
  <si>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</si>
  <si>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</si>
  <si>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</si>
  <si>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</si>
  <si>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</si>
  <si>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</si>
  <si>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</si>
  <si>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</si>
  <si>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</si>
  <si>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</si>
  <si>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</si>
  <si>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</si>
  <si>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</si>
  <si>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</si>
  <si>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</si>
  <si>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</si>
  <si>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</si>
  <si>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</si>
  <si>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</si>
  <si>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</si>
  <si>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</si>
  <si>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</si>
  <si>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</si>
  <si>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</si>
  <si>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</si>
  <si>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</si>
  <si>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</si>
  <si>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</si>
  <si>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</si>
  <si>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</si>
  <si>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</si>
  <si>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</si>
  <si>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</si>
  <si>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</si>
  <si>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</si>
  <si>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</si>
  <si>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</si>
  <si>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</si>
  <si>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</si>
  <si>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</si>
  <si>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</si>
  <si>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26สค58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</si>
  <si>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</si>
  <si>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</si>
  <si>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</si>
  <si>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</si>
  <si>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</si>
  <si>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</si>
  <si>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</si>
  <si>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</si>
  <si>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</si>
  <si>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</si>
  <si>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</si>
  <si>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</si>
  <si>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</si>
  <si>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</si>
  <si>
    <t>โรงเรียนปากเกร็ด จังหวัดนนทบุรี</t>
  </si>
  <si>
    <t>สพม.3 (นนทบุรี -พระนครศรีอยุธยา)</t>
  </si>
  <si>
    <t>นายประกาศิต ปราบพาล</t>
  </si>
  <si>
    <t>ประมาณราคาเมื่อวันที่ 13 พฤษภาคม 2563</t>
  </si>
  <si>
    <t xml:space="preserve">         (นายประกาศิต ปราบพาล)</t>
  </si>
  <si>
    <t xml:space="preserve">         (นางสาววิณัฐธพชร์ โพธิ์เพชร)</t>
  </si>
  <si>
    <t xml:space="preserve">        ผู้อำนวยการโรงเรียน ปากเกร็ด</t>
  </si>
  <si>
    <t>(นางสาววิณัฐธพชร์ โพธิ์เพชร)</t>
  </si>
  <si>
    <t>ปรับปรุงระบบไฟฟ้าห้องเรียนพิเศษ อาคารเฉลิมพระเกียรติ 72 พรรษา ชั้น 2</t>
  </si>
  <si>
    <t>โรงเรียนปากเกร็ด</t>
  </si>
  <si>
    <t>ปากเกร็ด</t>
  </si>
  <si>
    <t>สำนักงานเขตพื้นที่การศึกษามัธยมศึกษาเขต 3</t>
  </si>
  <si>
    <t>ผู้อำนวยการโรงเรียนปากเกร็ด</t>
  </si>
  <si>
    <t>สพม. 3</t>
  </si>
  <si>
    <t xml:space="preserve">            (นายประกาศิต ปราบพาล)</t>
  </si>
  <si>
    <t>ติดตั้งเซอร์กิตเบรกดเกอร์ ในแผงสวิตช์เมน</t>
  </si>
  <si>
    <t>1.1 เซอร์กิตเบรกเกอร์ MCCB 3P 200AT/250AF 36KA@415Vac(IEC 60947-2)</t>
  </si>
  <si>
    <t>EA</t>
  </si>
  <si>
    <t>1.2 งานต่อบัสบาร์ ขนาด 400 แอมแปร์</t>
  </si>
  <si>
    <t>LOT</t>
  </si>
  <si>
    <t>งานสายป้อนแผงเมนสวิตช์กับแผงสวิตช์ชั้น 2 (จ่ายห้องเรียนพิเศษใหม่)</t>
  </si>
  <si>
    <t>แผงสวิตช์วงจรย่อยชั้น 2 (จ่ายห้องเรียนพิเศษใหม่)</t>
  </si>
  <si>
    <t>Set</t>
  </si>
  <si>
    <t xml:space="preserve">2.1 แผงย่อยแบบกระจายโหลด 24 วงจร  36 Phase. 4Wire. 415/240 Vac. </t>
  </si>
  <si>
    <t xml:space="preserve">Bar 250 A Main Formula A2.IP40 (IEC 60439-1) </t>
  </si>
  <si>
    <t>Circuit Breaker MCCB 3P 200AT/250AF 36KA@415Vac (IEC 60947-2)</t>
  </si>
  <si>
    <t>Circuit Breaker MCBs C32 3P 32A 6KA. (IEC 60898)</t>
  </si>
  <si>
    <t>แผงย่อย (ประจำห้อง)</t>
  </si>
  <si>
    <t xml:space="preserve">3.1 แผงย่อยแบบกระจายโหลด 12 วงจร  36 Phase. 4Wire. 415/240 Vac. </t>
  </si>
  <si>
    <t xml:space="preserve">Bar 200 A Main Formula A1.IP40 (IEC 60439-1) </t>
  </si>
  <si>
    <t>Circuit Breaker MCBs C20 1P 20A 6KA. (IEC 60898)</t>
  </si>
  <si>
    <t>Circuit Breaker MCBs C16 1P 16A 6KA. (IEC 60898)</t>
  </si>
  <si>
    <t>สายป้อนและการเดินสายจากแผงเมนสวิตช์ไปยังแผงสวิตช์จ่ายวงจรย่อยชั้น 2</t>
  </si>
  <si>
    <t>0.6/1 KV. 90 C (IEC 60502-1)</t>
  </si>
  <si>
    <t>4.1 สายไฟฟ้าทองแดงแกนเดียวหุ้มฉนวนครอสลิงค์พอลิเอทิลีน ขนาด 95.0ตร.มม.</t>
  </si>
  <si>
    <t>m</t>
  </si>
  <si>
    <t xml:space="preserve">1.1 เซอร์กิตเบรกเกอร์ MCCB 3P 200AT/250AF </t>
  </si>
  <si>
    <t>36KA@415Vac(IEC 60947-2)</t>
  </si>
  <si>
    <t xml:space="preserve">2.1 แผงย่อยแบบกระจายโหลด 24 วงจร  </t>
  </si>
  <si>
    <t xml:space="preserve"> Main Formula A2.IP40 (IEC 60439-1) </t>
  </si>
  <si>
    <t>36 Phase. 4Wire. 415/240 Vac. Bar 250 A</t>
  </si>
  <si>
    <t xml:space="preserve">3.1 แผงย่อยแบบกระจายโหลด 12 วงจร </t>
  </si>
  <si>
    <t xml:space="preserve">3 Phase. 4Wire. 415/240 Vac. </t>
  </si>
  <si>
    <t xml:space="preserve">          ผู้อำนวยการโรงเรียนปากเกร็ด</t>
  </si>
  <si>
    <t xml:space="preserve">4.1 สายไฟฟ้าทองแดงแกนเดียวหุ้มฉนวนครอสลิงค์พอลิเอทิลีน </t>
  </si>
  <si>
    <t>ขนาด 95.0 ตร.มม. 0.6/1 KV. 90 C (IEC 60502-1)</t>
  </si>
  <si>
    <t>4.2 ขั้วต่อสายแบบบีบ ขนาด 95.0 ตร.มม.</t>
  </si>
  <si>
    <t>M</t>
  </si>
  <si>
    <t xml:space="preserve">4.3 ปลอกพลาสติกหุ้มขั้วสายแบบบีบ ขนาด 95.0 /120 ตร.มม. </t>
  </si>
  <si>
    <t>4.4 สายไฟฟ้าทองแดงแกนเดียว หุ้มฉนวน ขนาด 25.0 ตร.มม.</t>
  </si>
  <si>
    <t>(มอก.11-2553 60227 IEC 01)</t>
  </si>
  <si>
    <t>4.5 ขั้วต่อสายแบบบีบ ขนาด 25.0 ตร.มม.</t>
  </si>
  <si>
    <t>4.6 ปลอกพลาสติกหุ้มขัวต่อสายแบบบีบ ขนาด 25.0/35.0 ตร.มม.</t>
  </si>
  <si>
    <t xml:space="preserve">4.7 รางเดินสายโลหะ ชนิดแผ่นเหล็กสังกะสีแบบจุมร้อน </t>
  </si>
  <si>
    <t>หนา 2.0 มม. ขนาด 100 x 100 x 2440 มม.</t>
  </si>
  <si>
    <t>4.8 รางเดินสายโลหะ ชนิดพ่นทับด้วยสีฝุ่น หนา 1.6 มม.</t>
  </si>
  <si>
    <t>ขนาด 100 x 100 x 2440 มม.</t>
  </si>
  <si>
    <t>4.9 ข้อต่อฉากเดินสายโลหะชนิดพ่นทับด้วยสีฝุ่น หนา 1.6 มม.ขนาด 100 x 100 มม.</t>
  </si>
  <si>
    <t>4.10 ข้อต่อขึ้นเดินสายโลหะชนิดพ่นทับด้วยสีฝุ่น หนา 1.6 มม.ขนาด 100 x 100 มม.</t>
  </si>
  <si>
    <t>4.11 ข้อต่อลงเดินสายโลหะชนิดพ่นทับด้วยสีฝุ่น หนา 1.6 มม.ขนาด 100 x 100 มม.</t>
  </si>
  <si>
    <t>งานสายป้อนระหว่างแผงสวิตช์จ่ายห้องเรียนพิเศษกับแผงย่อยประจำห้อง</t>
  </si>
  <si>
    <t>สายป้อนและวิธีการเดินสาย</t>
  </si>
  <si>
    <t xml:space="preserve">5.1 สายไฟฟ้าทองแดงแกนเดียวหุ้มฉนวนพีวีซี ขนาด 10. ตร.มม. </t>
  </si>
  <si>
    <t>450/750 V 70 C มอก.11-2553 60227 IEC01</t>
  </si>
  <si>
    <t xml:space="preserve">5.2 สายไฟฟ้าทองแดงแกนเดียวหุ้มฉนวนพีวีซี ขนาด 4. ตร.มม. </t>
  </si>
  <si>
    <t>5.3 รางเดินสายโลหะชนิดพ่นทับด้วยสีฝุ่นหนา 1.6 มม.ขนาด 100x100x2440 มม.</t>
  </si>
  <si>
    <t>5.4 ท่อโลหะบาง(EMT)ขนาดเส้นผ่านศูนย์กลาง 20 มม. (มอก.770-2553)</t>
  </si>
  <si>
    <t>5.4 รางเดินสายโลหะชนิดพ่นทับด้วยสีฝุ่นหนา 1.6 มม.ขนาด 100x50x2440 มม.</t>
  </si>
  <si>
    <t>ระบบแสงสว่างและระบบจ่ายกำลังไฟฟ้าทางเดินและห้องเรียน</t>
  </si>
  <si>
    <t>6.1 โคมตะแกรงแสงและสะท้อนอลูมิเนียม ชนิดติดลอย หลอด LED 2 x 16 W.</t>
  </si>
  <si>
    <t>6.2 พัดลมโคจร ขนาดใบพัด 18 นิ้ว</t>
  </si>
  <si>
    <t>6.3 สวิตช์ 1 ทาง 16 A 220 Vac</t>
  </si>
  <si>
    <t>6.4 เต้ารับสองทางแบบมีขั่วสายดิน 16 A 220 Vac</t>
  </si>
  <si>
    <t>6.5 ฝาครอบพลาสติก 2 ช่อง</t>
  </si>
  <si>
    <t>6.6 ฝาครอบพลาสติก 3 ช่อง</t>
  </si>
  <si>
    <t>Circuit Breaker MCBs C50 3P 50A 6KA. (IEC 60898)</t>
  </si>
  <si>
    <t>คอนซูเมอร์ยูนิต 1 เฟส 2 สาย 45 A 6 ช่อง</t>
  </si>
  <si>
    <t>วงจรย่อยภายในห้องเรียนและวิธีเดินสาย</t>
  </si>
  <si>
    <t>7.1 ท่อโลหะบาง(EMT)ขนาดเส้นผ่านศูนย์กลาง 15 มม.</t>
  </si>
  <si>
    <t>7.2 ท่อโลหะบาง(EMT)ขนาดเส้นผ่านศูนย์กลาง 20 มม.</t>
  </si>
  <si>
    <t>7.3 ท่อโลหะอ่อน ขนาด 15 มม.</t>
  </si>
  <si>
    <t>7.4 ข้อต่อยึดท่อโลหะอ่อน ขนาด 15 มม.</t>
  </si>
  <si>
    <t>7.5 สายไฟฟ้าทองแดงแกนเดียว หุ้ม ฉนวน พีวีซี ขนาด 2.5 ตร.มม.</t>
  </si>
  <si>
    <t>7.6 สายไฟฟ้าทองแดงแกนเดียว หุ้ม ฉนวน พีวีซี ขนาด 1.5 ตร.มม.</t>
  </si>
  <si>
    <t xml:space="preserve">           (นายประกาศิต ปราบพาล)</t>
  </si>
  <si>
    <t xml:space="preserve">          (นายประกาศิต ปราบพาล)</t>
  </si>
  <si>
    <t>สพป./สพม. 3</t>
  </si>
  <si>
    <t>(นางสาววิณัฐธพัชร์ โพธิ์เพชร)</t>
  </si>
  <si>
    <t xml:space="preserve">         (นางสาววิณัฐธพัชร์ โพธิ์เพชร)</t>
  </si>
  <si>
    <t>(…………….......……………………..)</t>
  </si>
  <si>
    <t>(……………………........……………..)</t>
  </si>
  <si>
    <t>(……………………………........……..)</t>
  </si>
  <si>
    <r>
      <t>(</t>
    </r>
    <r>
      <rPr>
        <sz val="10"/>
        <rFont val="TH SarabunPSK"/>
        <family val="2"/>
      </rPr>
      <t>.........................................................................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</si>
  <si>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........................................................................</t>
    </r>
    <r>
      <rPr>
        <sz val="14"/>
        <rFont val="TH SarabunPSK"/>
        <family val="2"/>
      </rPr>
      <t>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</si>
</sst>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7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b/>
      <sz val="1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2" borderId="0" applyNumberFormat="0" applyBorder="0" applyAlignment="0" applyProtection="0"/>
    <xf numFmtId="0" fontId="66" fillId="20" borderId="0" applyNumberFormat="0" applyBorder="0" applyAlignment="0" applyProtection="0"/>
    <xf numFmtId="0" fontId="66" fillId="25" borderId="0" applyNumberFormat="0" applyBorder="0" applyAlignment="0" applyProtection="0"/>
    <xf numFmtId="0" fontId="66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10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5" borderId="11" applyNumberFormat="0" applyAlignment="0" applyProtection="0"/>
    <xf numFmtId="0" fontId="72" fillId="0" borderId="12" applyNumberFormat="0" applyFill="0" applyAlignment="0" applyProtection="0"/>
    <xf numFmtId="0" fontId="73" fillId="36" borderId="0" applyNumberFormat="0" applyBorder="0" applyAlignment="0" applyProtection="0"/>
    <xf numFmtId="0" fontId="11" fillId="0" borderId="0">
      <alignment/>
      <protection/>
    </xf>
    <xf numFmtId="0" fontId="74" fillId="37" borderId="10" applyNumberFormat="0" applyAlignment="0" applyProtection="0"/>
    <xf numFmtId="0" fontId="75" fillId="38" borderId="0" applyNumberFormat="0" applyBorder="0" applyAlignment="0" applyProtection="0"/>
    <xf numFmtId="0" fontId="76" fillId="0" borderId="13" applyNumberFormat="0" applyFill="0" applyAlignment="0" applyProtection="0"/>
    <xf numFmtId="0" fontId="77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78" fillId="34" borderId="14" applyNumberFormat="0" applyAlignment="0" applyProtection="0"/>
    <xf numFmtId="0" fontId="0" fillId="46" borderId="15" applyNumberFormat="0" applyFont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209" fontId="1" fillId="0" borderId="0" xfId="6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6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60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6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7" applyFont="1" applyFill="1">
      <alignment/>
      <protection/>
    </xf>
    <xf numFmtId="0" fontId="36" fillId="47" borderId="0" xfId="77" applyFont="1" applyFill="1">
      <alignment/>
      <protection/>
    </xf>
    <xf numFmtId="225" fontId="35" fillId="47" borderId="0" xfId="62" applyNumberFormat="1" applyFont="1" applyFill="1" applyAlignment="1">
      <alignment/>
    </xf>
    <xf numFmtId="0" fontId="36" fillId="47" borderId="0" xfId="77" applyFont="1" applyFill="1" applyAlignment="1">
      <alignment horizontal="right"/>
      <protection/>
    </xf>
    <xf numFmtId="0" fontId="37" fillId="47" borderId="0" xfId="77" applyFont="1" applyFill="1">
      <alignment/>
      <protection/>
    </xf>
    <xf numFmtId="0" fontId="37" fillId="47" borderId="0" xfId="77" applyFont="1" applyFill="1" applyAlignment="1">
      <alignment horizontal="right"/>
      <protection/>
    </xf>
    <xf numFmtId="0" fontId="38" fillId="48" borderId="0" xfId="77" applyFont="1" applyFill="1" applyBorder="1" applyAlignment="1">
      <alignment horizontal="center"/>
      <protection/>
    </xf>
    <xf numFmtId="0" fontId="38" fillId="3" borderId="29" xfId="77" applyFont="1" applyFill="1" applyBorder="1" applyAlignment="1">
      <alignment horizontal="center"/>
      <protection/>
    </xf>
    <xf numFmtId="0" fontId="38" fillId="4" borderId="0" xfId="77" applyFont="1" applyFill="1" applyBorder="1" applyAlignment="1">
      <alignment horizontal="center"/>
      <protection/>
    </xf>
    <xf numFmtId="0" fontId="35" fillId="48" borderId="0" xfId="77" applyFont="1" applyFill="1" applyBorder="1">
      <alignment/>
      <protection/>
    </xf>
    <xf numFmtId="225" fontId="35" fillId="48" borderId="0" xfId="62" applyNumberFormat="1" applyFont="1" applyFill="1" applyBorder="1" applyAlignment="1">
      <alignment/>
    </xf>
    <xf numFmtId="0" fontId="35" fillId="4" borderId="0" xfId="77" applyFont="1" applyFill="1" applyBorder="1">
      <alignment/>
      <protection/>
    </xf>
    <xf numFmtId="225" fontId="35" fillId="4" borderId="0" xfId="62" applyNumberFormat="1" applyFont="1" applyFill="1" applyBorder="1" applyAlignment="1">
      <alignment/>
    </xf>
    <xf numFmtId="0" fontId="35" fillId="4" borderId="0" xfId="77" applyFont="1" applyFill="1" applyBorder="1" applyAlignment="1">
      <alignment horizontal="left"/>
      <protection/>
    </xf>
    <xf numFmtId="0" fontId="37" fillId="47" borderId="0" xfId="77" applyFont="1" applyFill="1" applyProtection="1">
      <alignment/>
      <protection hidden="1" locked="0"/>
    </xf>
    <xf numFmtId="0" fontId="37" fillId="47" borderId="0" xfId="77" applyFont="1" applyFill="1" applyAlignment="1" applyProtection="1">
      <alignment horizontal="right"/>
      <protection hidden="1" locked="0"/>
    </xf>
    <xf numFmtId="0" fontId="41" fillId="48" borderId="0" xfId="73" applyFill="1" applyBorder="1" applyAlignment="1" applyProtection="1">
      <alignment horizontal="center"/>
      <protection/>
    </xf>
    <xf numFmtId="0" fontId="41" fillId="4" borderId="0" xfId="73" applyFill="1" applyBorder="1" applyAlignment="1" applyProtection="1">
      <alignment horizontal="center"/>
      <protection/>
    </xf>
    <xf numFmtId="0" fontId="35" fillId="4" borderId="0" xfId="77" applyFont="1" applyFill="1" applyBorder="1" applyAlignment="1">
      <alignment horizontal="center"/>
      <protection/>
    </xf>
    <xf numFmtId="216" fontId="37" fillId="47" borderId="0" xfId="77" applyNumberFormat="1" applyFont="1" applyFill="1" applyAlignment="1" applyProtection="1">
      <alignment horizontal="right"/>
      <protection hidden="1" locked="0"/>
    </xf>
    <xf numFmtId="0" fontId="35" fillId="4" borderId="30" xfId="77" applyFont="1" applyFill="1" applyBorder="1">
      <alignment/>
      <protection/>
    </xf>
    <xf numFmtId="0" fontId="38" fillId="4" borderId="0" xfId="77" applyFont="1" applyFill="1" applyBorder="1">
      <alignment/>
      <protection/>
    </xf>
    <xf numFmtId="0" fontId="37" fillId="47" borderId="0" xfId="77" applyFont="1" applyFill="1" applyAlignment="1" applyProtection="1" quotePrefix="1">
      <alignment horizontal="right"/>
      <protection hidden="1" locked="0"/>
    </xf>
    <xf numFmtId="0" fontId="35" fillId="47" borderId="0" xfId="77" applyFont="1" applyFill="1" applyAlignment="1">
      <alignment horizontal="center"/>
      <protection/>
    </xf>
    <xf numFmtId="0" fontId="37" fillId="47" borderId="0" xfId="77" applyFont="1" applyFill="1" applyAlignment="1">
      <alignment horizontal="center"/>
      <protection/>
    </xf>
    <xf numFmtId="0" fontId="37" fillId="47" borderId="0" xfId="77" applyFont="1" applyFill="1" applyAlignment="1" applyProtection="1">
      <alignment horizontal="center"/>
      <protection hidden="1" locked="0"/>
    </xf>
    <xf numFmtId="226" fontId="35" fillId="47" borderId="0" xfId="77" applyNumberFormat="1" applyFont="1" applyFill="1">
      <alignment/>
      <protection/>
    </xf>
    <xf numFmtId="0" fontId="40" fillId="7" borderId="0" xfId="62" applyNumberFormat="1" applyFont="1" applyFill="1" applyBorder="1" applyAlignment="1" applyProtection="1">
      <alignment horizontal="center"/>
      <protection locked="0"/>
    </xf>
    <xf numFmtId="0" fontId="40" fillId="5" borderId="0" xfId="77" applyFont="1" applyFill="1" applyBorder="1" applyAlignment="1" applyProtection="1">
      <alignment horizontal="center"/>
      <protection locked="0"/>
    </xf>
    <xf numFmtId="0" fontId="40" fillId="6" borderId="0" xfId="62" applyNumberFormat="1" applyFont="1" applyFill="1" applyBorder="1" applyAlignment="1" applyProtection="1">
      <alignment horizontal="center"/>
      <protection locked="0"/>
    </xf>
    <xf numFmtId="0" fontId="40" fillId="4" borderId="0" xfId="77" applyFont="1" applyFill="1" applyBorder="1" applyAlignment="1" applyProtection="1">
      <alignment horizontal="center"/>
      <protection locked="0"/>
    </xf>
    <xf numFmtId="214" fontId="37" fillId="47" borderId="0" xfId="62" applyNumberFormat="1" applyFont="1" applyFill="1" applyAlignment="1" applyProtection="1">
      <alignment horizontal="right"/>
      <protection hidden="1" locked="0"/>
    </xf>
    <xf numFmtId="0" fontId="35" fillId="48" borderId="30" xfId="77" applyFont="1" applyFill="1" applyBorder="1">
      <alignment/>
      <protection/>
    </xf>
    <xf numFmtId="225" fontId="35" fillId="48" borderId="30" xfId="62" applyNumberFormat="1" applyFont="1" applyFill="1" applyBorder="1" applyAlignment="1">
      <alignment/>
    </xf>
    <xf numFmtId="214" fontId="37" fillId="47" borderId="0" xfId="62" applyNumberFormat="1" applyFont="1" applyFill="1" applyAlignment="1" applyProtection="1" quotePrefix="1">
      <alignment horizontal="right"/>
      <protection hidden="1" locked="0"/>
    </xf>
    <xf numFmtId="225" fontId="38" fillId="30" borderId="31" xfId="62" applyNumberFormat="1" applyFont="1" applyFill="1" applyBorder="1" applyAlignment="1">
      <alignment horizontal="center" vertical="center" wrapText="1"/>
    </xf>
    <xf numFmtId="0" fontId="38" fillId="30" borderId="31" xfId="77" applyFont="1" applyFill="1" applyBorder="1" applyAlignment="1">
      <alignment horizontal="center" vertical="center" wrapText="1"/>
      <protection/>
    </xf>
    <xf numFmtId="0" fontId="35" fillId="48" borderId="32" xfId="77" applyFont="1" applyFill="1" applyBorder="1" applyAlignment="1">
      <alignment horizontal="right"/>
      <protection/>
    </xf>
    <xf numFmtId="225" fontId="35" fillId="48" borderId="33" xfId="62" applyNumberFormat="1" applyFont="1" applyFill="1" applyBorder="1" applyAlignment="1">
      <alignment/>
    </xf>
    <xf numFmtId="0" fontId="35" fillId="48" borderId="33" xfId="77" applyFont="1" applyFill="1" applyBorder="1">
      <alignment/>
      <protection/>
    </xf>
    <xf numFmtId="225" fontId="35" fillId="48" borderId="33" xfId="81" applyNumberFormat="1" applyFont="1" applyFill="1" applyBorder="1" applyAlignment="1">
      <alignment/>
    </xf>
    <xf numFmtId="0" fontId="35" fillId="48" borderId="33" xfId="81" applyNumberFormat="1" applyFont="1" applyFill="1" applyBorder="1" applyAlignment="1">
      <alignment/>
    </xf>
    <xf numFmtId="213" fontId="35" fillId="48" borderId="33" xfId="77" applyNumberFormat="1" applyFont="1" applyFill="1" applyBorder="1">
      <alignment/>
      <protection/>
    </xf>
    <xf numFmtId="225" fontId="42" fillId="48" borderId="34" xfId="62" applyNumberFormat="1" applyFont="1" applyFill="1" applyBorder="1" applyAlignment="1">
      <alignment/>
    </xf>
    <xf numFmtId="0" fontId="35" fillId="48" borderId="35" xfId="77" applyFont="1" applyFill="1" applyBorder="1">
      <alignment/>
      <protection/>
    </xf>
    <xf numFmtId="225" fontId="35" fillId="48" borderId="28" xfId="62" applyNumberFormat="1" applyFont="1" applyFill="1" applyBorder="1" applyAlignment="1">
      <alignment/>
    </xf>
    <xf numFmtId="0" fontId="35" fillId="48" borderId="28" xfId="77" applyFont="1" applyFill="1" applyBorder="1">
      <alignment/>
      <protection/>
    </xf>
    <xf numFmtId="225" fontId="35" fillId="48" borderId="28" xfId="81" applyNumberFormat="1" applyFont="1" applyFill="1" applyBorder="1" applyAlignment="1">
      <alignment/>
    </xf>
    <xf numFmtId="0" fontId="35" fillId="48" borderId="28" xfId="81" applyNumberFormat="1" applyFont="1" applyFill="1" applyBorder="1" applyAlignment="1">
      <alignment/>
    </xf>
    <xf numFmtId="213" fontId="35" fillId="48" borderId="28" xfId="77" applyNumberFormat="1" applyFont="1" applyFill="1" applyBorder="1">
      <alignment/>
      <protection/>
    </xf>
    <xf numFmtId="225" fontId="42" fillId="48" borderId="36" xfId="62" applyNumberFormat="1" applyFont="1" applyFill="1" applyBorder="1" applyAlignment="1">
      <alignment/>
    </xf>
    <xf numFmtId="0" fontId="35" fillId="48" borderId="37" xfId="77" applyFont="1" applyFill="1" applyBorder="1" applyAlignment="1">
      <alignment horizontal="right"/>
      <protection/>
    </xf>
    <xf numFmtId="225" fontId="35" fillId="48" borderId="38" xfId="62" applyNumberFormat="1" applyFont="1" applyFill="1" applyBorder="1" applyAlignment="1">
      <alignment/>
    </xf>
    <xf numFmtId="0" fontId="35" fillId="48" borderId="38" xfId="77" applyFont="1" applyFill="1" applyBorder="1">
      <alignment/>
      <protection/>
    </xf>
    <xf numFmtId="225" fontId="35" fillId="48" borderId="38" xfId="81" applyNumberFormat="1" applyFont="1" applyFill="1" applyBorder="1" applyAlignment="1">
      <alignment/>
    </xf>
    <xf numFmtId="0" fontId="35" fillId="48" borderId="38" xfId="81" applyNumberFormat="1" applyFont="1" applyFill="1" applyBorder="1" applyAlignment="1">
      <alignment/>
    </xf>
    <xf numFmtId="213" fontId="35" fillId="48" borderId="38" xfId="77" applyNumberFormat="1" applyFont="1" applyFill="1" applyBorder="1">
      <alignment/>
      <protection/>
    </xf>
    <xf numFmtId="225" fontId="42" fillId="48" borderId="39" xfId="62" applyNumberFormat="1" applyFont="1" applyFill="1" applyBorder="1" applyAlignment="1">
      <alignment/>
    </xf>
    <xf numFmtId="0" fontId="35" fillId="0" borderId="0" xfId="77" applyFont="1" applyFill="1">
      <alignment/>
      <protection/>
    </xf>
    <xf numFmtId="225" fontId="35" fillId="0" borderId="0" xfId="62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60" applyNumberFormat="1" applyFont="1" applyBorder="1" applyAlignment="1">
      <alignment/>
    </xf>
    <xf numFmtId="209" fontId="48" fillId="0" borderId="0" xfId="60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0" xfId="60" applyNumberFormat="1" applyFont="1" applyBorder="1" applyAlignment="1">
      <alignment horizontal="center"/>
    </xf>
    <xf numFmtId="209" fontId="48" fillId="0" borderId="0" xfId="6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60" applyNumberFormat="1" applyFont="1" applyFill="1" applyBorder="1" applyAlignment="1">
      <alignment horizontal="center"/>
    </xf>
    <xf numFmtId="209" fontId="1" fillId="0" borderId="23" xfId="60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60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6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6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60" applyFont="1" applyFill="1" applyBorder="1" applyAlignment="1">
      <alignment horizontal="center"/>
    </xf>
    <xf numFmtId="43" fontId="7" fillId="0" borderId="41" xfId="60" applyFont="1" applyFill="1" applyBorder="1" applyAlignment="1" applyProtection="1">
      <alignment horizontal="center"/>
      <protection locked="0"/>
    </xf>
    <xf numFmtId="43" fontId="7" fillId="0" borderId="25" xfId="60" applyFont="1" applyFill="1" applyBorder="1" applyAlignment="1">
      <alignment horizontal="center"/>
    </xf>
    <xf numFmtId="43" fontId="7" fillId="0" borderId="41" xfId="60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60" applyNumberFormat="1" applyFont="1" applyFill="1" applyBorder="1" applyAlignment="1" applyProtection="1">
      <alignment horizontal="right"/>
      <protection locked="0"/>
    </xf>
    <xf numFmtId="209" fontId="7" fillId="0" borderId="41" xfId="6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60" applyFont="1" applyFill="1" applyBorder="1" applyAlignment="1">
      <alignment horizontal="center"/>
    </xf>
    <xf numFmtId="209" fontId="6" fillId="0" borderId="43" xfId="60" applyNumberFormat="1" applyFont="1" applyFill="1" applyBorder="1" applyAlignment="1" applyProtection="1">
      <alignment horizontal="right"/>
      <protection locked="0"/>
    </xf>
    <xf numFmtId="209" fontId="6" fillId="0" borderId="44" xfId="6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60" applyFont="1" applyFill="1" applyBorder="1" applyAlignment="1">
      <alignment horizontal="center"/>
    </xf>
    <xf numFmtId="43" fontId="6" fillId="0" borderId="25" xfId="60" applyFont="1" applyFill="1" applyBorder="1" applyAlignment="1">
      <alignment horizontal="center"/>
    </xf>
    <xf numFmtId="209" fontId="7" fillId="0" borderId="47" xfId="60" applyNumberFormat="1" applyFont="1" applyFill="1" applyBorder="1" applyAlignment="1" applyProtection="1">
      <alignment horizontal="right"/>
      <protection locked="0"/>
    </xf>
    <xf numFmtId="209" fontId="7" fillId="0" borderId="48" xfId="6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60" applyFont="1" applyFill="1" applyBorder="1" applyAlignment="1">
      <alignment horizontal="center"/>
    </xf>
    <xf numFmtId="43" fontId="6" fillId="0" borderId="49" xfId="6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3" applyFont="1" applyFill="1" applyBorder="1">
      <alignment/>
      <protection/>
    </xf>
    <xf numFmtId="209" fontId="49" fillId="52" borderId="0" xfId="60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60" applyFont="1" applyFill="1" applyBorder="1" applyAlignment="1">
      <alignment/>
    </xf>
    <xf numFmtId="214" fontId="49" fillId="52" borderId="0" xfId="60" applyNumberFormat="1" applyFont="1" applyFill="1" applyBorder="1" applyAlignment="1" applyProtection="1">
      <alignment/>
      <protection locked="0"/>
    </xf>
    <xf numFmtId="49" fontId="49" fillId="52" borderId="0" xfId="93" applyNumberFormat="1" applyFont="1" applyFill="1" applyBorder="1" applyAlignment="1">
      <alignment horizontal="left"/>
      <protection/>
    </xf>
    <xf numFmtId="43" fontId="3" fillId="0" borderId="0" xfId="88" applyFont="1" applyFill="1" applyAlignment="1">
      <alignment horizontal="left"/>
    </xf>
    <xf numFmtId="209" fontId="7" fillId="0" borderId="0" xfId="6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60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43" fontId="6" fillId="0" borderId="0" xfId="6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60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6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60" applyFont="1" applyFill="1" applyBorder="1" applyAlignment="1" applyProtection="1">
      <alignment horizontal="center"/>
      <protection locked="0"/>
    </xf>
    <xf numFmtId="198" fontId="7" fillId="0" borderId="41" xfId="60" applyNumberFormat="1" applyFont="1" applyFill="1" applyBorder="1" applyAlignment="1" applyProtection="1">
      <alignment/>
      <protection locked="0"/>
    </xf>
    <xf numFmtId="43" fontId="7" fillId="0" borderId="48" xfId="60" applyFont="1" applyFill="1" applyBorder="1" applyAlignment="1" applyProtection="1">
      <alignment horizontal="center"/>
      <protection locked="0"/>
    </xf>
    <xf numFmtId="43" fontId="7" fillId="0" borderId="48" xfId="6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60" applyFont="1" applyFill="1" applyBorder="1" applyAlignment="1" applyProtection="1">
      <alignment horizontal="center"/>
      <protection locked="0"/>
    </xf>
    <xf numFmtId="198" fontId="7" fillId="0" borderId="46" xfId="60" applyNumberFormat="1" applyFont="1" applyFill="1" applyBorder="1" applyAlignment="1" applyProtection="1">
      <alignment/>
      <protection locked="0"/>
    </xf>
    <xf numFmtId="0" fontId="7" fillId="0" borderId="41" xfId="60" applyNumberFormat="1" applyFont="1" applyFill="1" applyBorder="1" applyAlignment="1" applyProtection="1">
      <alignment horizontal="center"/>
      <protection locked="0"/>
    </xf>
    <xf numFmtId="209" fontId="6" fillId="0" borderId="41" xfId="6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60" applyFont="1" applyFill="1" applyBorder="1" applyAlignment="1" applyProtection="1">
      <alignment/>
      <protection locked="0"/>
    </xf>
    <xf numFmtId="43" fontId="6" fillId="0" borderId="46" xfId="60" applyFont="1" applyFill="1" applyBorder="1" applyAlignment="1" applyProtection="1">
      <alignment horizontal="center"/>
      <protection locked="0"/>
    </xf>
    <xf numFmtId="43" fontId="6" fillId="0" borderId="41" xfId="6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6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60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60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60" applyFont="1" applyFill="1" applyBorder="1" applyAlignment="1" applyProtection="1">
      <alignment/>
      <protection locked="0"/>
    </xf>
    <xf numFmtId="43" fontId="6" fillId="0" borderId="55" xfId="60" applyFont="1" applyFill="1" applyBorder="1" applyAlignment="1" applyProtection="1">
      <alignment horizontal="center"/>
      <protection locked="0"/>
    </xf>
    <xf numFmtId="43" fontId="6" fillId="0" borderId="29" xfId="60" applyFont="1" applyFill="1" applyBorder="1" applyAlignment="1" applyProtection="1">
      <alignment horizontal="center"/>
      <protection locked="0"/>
    </xf>
    <xf numFmtId="43" fontId="6" fillId="0" borderId="56" xfId="60" applyFont="1" applyFill="1" applyBorder="1" applyAlignment="1" applyProtection="1">
      <alignment horizontal="center"/>
      <protection locked="0"/>
    </xf>
    <xf numFmtId="198" fontId="7" fillId="0" borderId="57" xfId="60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60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60" applyFont="1" applyFill="1" applyBorder="1" applyAlignment="1" applyProtection="1">
      <alignment horizontal="center"/>
      <protection locked="0"/>
    </xf>
    <xf numFmtId="198" fontId="7" fillId="0" borderId="53" xfId="60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8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/>
      <protection/>
    </xf>
    <xf numFmtId="209" fontId="7" fillId="0" borderId="0" xfId="6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60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6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6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60" applyFont="1" applyFill="1" applyBorder="1" applyAlignment="1" applyProtection="1">
      <alignment horizontal="center"/>
      <protection/>
    </xf>
    <xf numFmtId="43" fontId="7" fillId="0" borderId="41" xfId="60" applyFont="1" applyFill="1" applyBorder="1" applyAlignment="1" applyProtection="1">
      <alignment horizontal="center"/>
      <protection/>
    </xf>
    <xf numFmtId="43" fontId="7" fillId="0" borderId="25" xfId="6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209" fontId="7" fillId="0" borderId="41" xfId="6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3" fontId="6" fillId="0" borderId="44" xfId="60" applyFont="1" applyFill="1" applyBorder="1" applyAlignment="1" applyProtection="1">
      <alignment horizontal="center"/>
      <protection/>
    </xf>
    <xf numFmtId="43" fontId="6" fillId="0" borderId="25" xfId="6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60" applyFont="1" applyFill="1" applyBorder="1" applyAlignment="1" applyProtection="1">
      <alignment horizontal="center"/>
      <protection/>
    </xf>
    <xf numFmtId="43" fontId="6" fillId="0" borderId="49" xfId="6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60" applyFont="1" applyBorder="1" applyAlignment="1" applyProtection="1">
      <alignment horizontal="center"/>
      <protection/>
    </xf>
    <xf numFmtId="209" fontId="6" fillId="0" borderId="0" xfId="6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60" applyNumberFormat="1" applyFont="1" applyFill="1" applyAlignment="1" applyProtection="1">
      <alignment/>
      <protection/>
    </xf>
    <xf numFmtId="43" fontId="7" fillId="0" borderId="0" xfId="60" applyFont="1" applyFill="1" applyAlignment="1" applyProtection="1">
      <alignment/>
      <protection/>
    </xf>
    <xf numFmtId="43" fontId="7" fillId="0" borderId="0" xfId="6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3" applyFont="1" applyFill="1" applyBorder="1" applyProtection="1">
      <alignment/>
      <protection/>
    </xf>
    <xf numFmtId="0" fontId="7" fillId="0" borderId="0" xfId="93" applyFont="1" applyFill="1" applyBorder="1" applyProtection="1">
      <alignment/>
      <protection/>
    </xf>
    <xf numFmtId="209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60" applyFont="1" applyFill="1" applyBorder="1" applyAlignment="1" applyProtection="1">
      <alignment/>
      <protection/>
    </xf>
    <xf numFmtId="43" fontId="7" fillId="0" borderId="0" xfId="60" applyFont="1" applyFill="1" applyBorder="1" applyAlignment="1" applyProtection="1">
      <alignment horizontal="center"/>
      <protection/>
    </xf>
    <xf numFmtId="214" fontId="6" fillId="0" borderId="0" xfId="60" applyNumberFormat="1" applyFont="1" applyFill="1" applyBorder="1" applyAlignment="1" applyProtection="1">
      <alignment/>
      <protection/>
    </xf>
    <xf numFmtId="49" fontId="6" fillId="0" borderId="0" xfId="93" applyNumberFormat="1" applyFont="1" applyFill="1" applyBorder="1" applyAlignment="1" applyProtection="1">
      <alignment horizontal="left"/>
      <protection/>
    </xf>
    <xf numFmtId="0" fontId="6" fillId="0" borderId="0" xfId="93" applyFont="1" applyFill="1" applyBorder="1" applyAlignment="1" applyProtection="1">
      <alignment horizontal="center"/>
      <protection/>
    </xf>
    <xf numFmtId="198" fontId="6" fillId="0" borderId="0" xfId="6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60" applyNumberFormat="1" applyFont="1" applyAlignment="1" applyProtection="1">
      <alignment/>
      <protection/>
    </xf>
    <xf numFmtId="43" fontId="7" fillId="0" borderId="0" xfId="60" applyFont="1" applyAlignment="1" applyProtection="1">
      <alignment/>
      <protection/>
    </xf>
    <xf numFmtId="43" fontId="7" fillId="0" borderId="0" xfId="60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60" applyNumberFormat="1" applyFont="1" applyFill="1" applyBorder="1" applyAlignment="1" applyProtection="1">
      <alignment horizontal="center"/>
      <protection locked="0"/>
    </xf>
    <xf numFmtId="43" fontId="6" fillId="0" borderId="53" xfId="60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60" applyFont="1" applyFill="1" applyBorder="1" applyAlignment="1" applyProtection="1">
      <alignment horizontal="center"/>
      <protection locked="0"/>
    </xf>
    <xf numFmtId="43" fontId="6" fillId="52" borderId="49" xfId="60" applyFont="1" applyFill="1" applyBorder="1" applyAlignment="1">
      <alignment horizontal="center"/>
    </xf>
    <xf numFmtId="43" fontId="7" fillId="52" borderId="41" xfId="60" applyFont="1" applyFill="1" applyBorder="1" applyAlignment="1" applyProtection="1">
      <alignment/>
      <protection locked="0"/>
    </xf>
    <xf numFmtId="43" fontId="7" fillId="52" borderId="48" xfId="60" applyFont="1" applyFill="1" applyBorder="1" applyAlignment="1" applyProtection="1">
      <alignment horizontal="center"/>
      <protection locked="0"/>
    </xf>
    <xf numFmtId="43" fontId="6" fillId="52" borderId="55" xfId="60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60" applyFont="1" applyFill="1" applyBorder="1" applyAlignment="1" applyProtection="1">
      <alignment/>
      <protection locked="0"/>
    </xf>
    <xf numFmtId="43" fontId="6" fillId="52" borderId="41" xfId="60" applyFont="1" applyFill="1" applyBorder="1" applyAlignment="1" applyProtection="1">
      <alignment horizontal="center"/>
      <protection locked="0"/>
    </xf>
    <xf numFmtId="43" fontId="6" fillId="52" borderId="56" xfId="60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6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60" applyFont="1" applyFill="1" applyBorder="1" applyAlignment="1">
      <alignment/>
    </xf>
    <xf numFmtId="213" fontId="1" fillId="52" borderId="40" xfId="60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60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60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60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60" applyNumberFormat="1" applyFont="1" applyFill="1" applyBorder="1" applyAlignment="1">
      <alignment/>
    </xf>
    <xf numFmtId="43" fontId="1" fillId="52" borderId="19" xfId="60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60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43" fontId="7" fillId="52" borderId="41" xfId="60" applyFont="1" applyFill="1" applyBorder="1" applyAlignment="1" applyProtection="1">
      <alignment horizontal="center"/>
      <protection/>
    </xf>
    <xf numFmtId="43" fontId="6" fillId="52" borderId="49" xfId="60" applyFont="1" applyFill="1" applyBorder="1" applyAlignment="1" applyProtection="1">
      <alignment horizontal="center"/>
      <protection/>
    </xf>
    <xf numFmtId="43" fontId="7" fillId="52" borderId="41" xfId="60" applyFont="1" applyFill="1" applyBorder="1" applyAlignment="1" applyProtection="1">
      <alignment/>
      <protection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60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60" applyFont="1" applyFill="1" applyBorder="1" applyAlignment="1">
      <alignment/>
    </xf>
    <xf numFmtId="209" fontId="7" fillId="49" borderId="0" xfId="60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84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210" fontId="7" fillId="0" borderId="0" xfId="0" applyNumberFormat="1" applyFont="1" applyFill="1" applyBorder="1" applyAlignment="1" applyProtection="1">
      <alignment horizontal="left"/>
      <protection/>
    </xf>
    <xf numFmtId="43" fontId="6" fillId="0" borderId="0" xfId="60" applyFont="1" applyFill="1" applyBorder="1" applyAlignment="1" applyProtection="1">
      <alignment/>
      <protection/>
    </xf>
    <xf numFmtId="43" fontId="3" fillId="0" borderId="0" xfId="88" applyFont="1" applyFill="1" applyAlignment="1" applyProtection="1">
      <alignment/>
      <protection/>
    </xf>
    <xf numFmtId="209" fontId="7" fillId="0" borderId="41" xfId="60" applyNumberFormat="1" applyFont="1" applyFill="1" applyBorder="1" applyAlignment="1" applyProtection="1">
      <alignment vertical="center"/>
      <protection/>
    </xf>
    <xf numFmtId="209" fontId="6" fillId="0" borderId="44" xfId="60" applyNumberFormat="1" applyFont="1" applyFill="1" applyBorder="1" applyAlignment="1" applyProtection="1">
      <alignment vertical="center"/>
      <protection/>
    </xf>
    <xf numFmtId="209" fontId="7" fillId="0" borderId="44" xfId="60" applyNumberFormat="1" applyFont="1" applyFill="1" applyBorder="1" applyAlignment="1" applyProtection="1">
      <alignment vertical="center"/>
      <protection/>
    </xf>
    <xf numFmtId="209" fontId="7" fillId="0" borderId="44" xfId="60" applyNumberFormat="1" applyFont="1" applyFill="1" applyBorder="1" applyAlignment="1" applyProtection="1">
      <alignment horizontal="left" vertical="center"/>
      <protection/>
    </xf>
    <xf numFmtId="209" fontId="7" fillId="0" borderId="47" xfId="60" applyNumberFormat="1" applyFont="1" applyFill="1" applyBorder="1" applyAlignment="1" applyProtection="1">
      <alignment horizontal="center"/>
      <protection/>
    </xf>
    <xf numFmtId="0" fontId="7" fillId="0" borderId="48" xfId="60" applyNumberFormat="1" applyFont="1" applyFill="1" applyBorder="1" applyAlignment="1" applyProtection="1">
      <alignment vertical="center"/>
      <protection/>
    </xf>
    <xf numFmtId="0" fontId="7" fillId="0" borderId="44" xfId="6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41" xfId="60" applyNumberFormat="1" applyFont="1" applyFill="1" applyBorder="1" applyAlignment="1" applyProtection="1">
      <alignment horizontal="right"/>
      <protection locked="0"/>
    </xf>
    <xf numFmtId="209" fontId="7" fillId="0" borderId="41" xfId="60" applyNumberFormat="1" applyFont="1" applyFill="1" applyBorder="1" applyAlignment="1" applyProtection="1">
      <alignment horizontal="right"/>
      <protection locked="0"/>
    </xf>
    <xf numFmtId="0" fontId="85" fillId="0" borderId="43" xfId="0" applyFont="1" applyFill="1" applyBorder="1" applyAlignment="1">
      <alignment horizontal="center" vertical="center"/>
    </xf>
    <xf numFmtId="0" fontId="86" fillId="0" borderId="45" xfId="0" applyFont="1" applyFill="1" applyBorder="1" applyAlignment="1" applyProtection="1">
      <alignment horizontal="center"/>
      <protection locked="0"/>
    </xf>
    <xf numFmtId="209" fontId="86" fillId="0" borderId="45" xfId="0" applyNumberFormat="1" applyFont="1" applyFill="1" applyBorder="1" applyAlignment="1" applyProtection="1">
      <alignment horizontal="right"/>
      <protection locked="0"/>
    </xf>
    <xf numFmtId="0" fontId="85" fillId="0" borderId="45" xfId="0" applyFont="1" applyFill="1" applyBorder="1" applyAlignment="1" applyProtection="1">
      <alignment horizontal="center"/>
      <protection locked="0"/>
    </xf>
    <xf numFmtId="0" fontId="7" fillId="53" borderId="0" xfId="0" applyNumberFormat="1" applyFont="1" applyFill="1" applyBorder="1" applyAlignment="1">
      <alignment horizontal="left"/>
    </xf>
    <xf numFmtId="43" fontId="6" fillId="0" borderId="6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209" fontId="3" fillId="0" borderId="22" xfId="60" applyNumberFormat="1" applyFont="1" applyFill="1" applyBorder="1" applyAlignment="1">
      <alignment horizontal="left"/>
    </xf>
    <xf numFmtId="209" fontId="1" fillId="0" borderId="22" xfId="6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209" fontId="3" fillId="0" borderId="19" xfId="60" applyNumberFormat="1" applyFont="1" applyFill="1" applyBorder="1" applyAlignment="1">
      <alignment horizontal="center" vertical="center" wrapText="1"/>
    </xf>
    <xf numFmtId="209" fontId="3" fillId="0" borderId="20" xfId="6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43" fontId="1" fillId="0" borderId="40" xfId="60" applyFont="1" applyFill="1" applyBorder="1" applyAlignment="1">
      <alignment/>
    </xf>
    <xf numFmtId="213" fontId="1" fillId="0" borderId="40" xfId="6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209" fontId="1" fillId="0" borderId="41" xfId="6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10" fontId="13" fillId="0" borderId="46" xfId="0" applyNumberFormat="1" applyFont="1" applyFill="1" applyBorder="1" applyAlignment="1">
      <alignment horizontal="center" vertical="center"/>
    </xf>
    <xf numFmtId="43" fontId="1" fillId="0" borderId="41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209" fontId="1" fillId="0" borderId="44" xfId="6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10" fontId="13" fillId="0" borderId="6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/>
    </xf>
    <xf numFmtId="209" fontId="7" fillId="0" borderId="41" xfId="6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10" fontId="13" fillId="0" borderId="6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/>
    </xf>
    <xf numFmtId="209" fontId="7" fillId="0" borderId="42" xfId="60" applyNumberFormat="1" applyFont="1" applyFill="1" applyBorder="1" applyAlignment="1">
      <alignment/>
    </xf>
    <xf numFmtId="43" fontId="1" fillId="0" borderId="19" xfId="6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43" fontId="1" fillId="0" borderId="26" xfId="6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09" fontId="3" fillId="0" borderId="22" xfId="6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210" fontId="1" fillId="0" borderId="24" xfId="0" applyNumberFormat="1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9" fontId="1" fillId="0" borderId="0" xfId="6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09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9" fontId="1" fillId="0" borderId="0" xfId="60" applyNumberFormat="1" applyFont="1" applyFill="1" applyBorder="1" applyAlignment="1">
      <alignment horizontal="center"/>
    </xf>
    <xf numFmtId="209" fontId="48" fillId="0" borderId="0" xfId="60" applyNumberFormat="1" applyFont="1" applyFill="1" applyBorder="1" applyAlignment="1">
      <alignment horizontal="left"/>
    </xf>
    <xf numFmtId="209" fontId="1" fillId="0" borderId="0" xfId="6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/>
    </xf>
    <xf numFmtId="43" fontId="3" fillId="0" borderId="25" xfId="60" applyFont="1" applyFill="1" applyBorder="1" applyAlignment="1">
      <alignment horizontal="left"/>
    </xf>
    <xf numFmtId="43" fontId="1" fillId="0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3" fontId="6" fillId="0" borderId="64" xfId="60" applyFont="1" applyFill="1" applyBorder="1" applyAlignment="1" applyProtection="1">
      <alignment horizontal="center"/>
      <protection/>
    </xf>
    <xf numFmtId="43" fontId="6" fillId="0" borderId="65" xfId="6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horizontal="center" vertical="center"/>
      <protection/>
    </xf>
    <xf numFmtId="0" fontId="56" fillId="0" borderId="46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43" fontId="3" fillId="0" borderId="0" xfId="88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7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0" borderId="0" xfId="6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19" xfId="60" applyFont="1" applyFill="1" applyBorder="1" applyAlignment="1" applyProtection="1">
      <alignment horizontal="center" vertical="center" wrapText="1"/>
      <protection/>
    </xf>
    <xf numFmtId="43" fontId="6" fillId="0" borderId="20" xfId="60" applyFont="1" applyFill="1" applyBorder="1" applyAlignment="1" applyProtection="1">
      <alignment horizontal="center" vertical="center" wrapText="1"/>
      <protection/>
    </xf>
    <xf numFmtId="43" fontId="6" fillId="0" borderId="0" xfId="6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55" fillId="0" borderId="45" xfId="0" applyFont="1" applyFill="1" applyBorder="1" applyAlignment="1" applyProtection="1">
      <alignment horizontal="left" vertical="center"/>
      <protection/>
    </xf>
    <xf numFmtId="0" fontId="55" fillId="0" borderId="22" xfId="0" applyFont="1" applyFill="1" applyBorder="1" applyAlignment="1" applyProtection="1">
      <alignment horizontal="left" vertical="center"/>
      <protection/>
    </xf>
    <xf numFmtId="0" fontId="55" fillId="0" borderId="46" xfId="0" applyFont="1" applyFill="1" applyBorder="1" applyAlignment="1" applyProtection="1">
      <alignment horizontal="left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69" xfId="60" applyNumberFormat="1" applyFont="1" applyFill="1" applyBorder="1" applyAlignment="1" applyProtection="1">
      <alignment horizontal="center" vertical="center"/>
      <protection/>
    </xf>
    <xf numFmtId="209" fontId="6" fillId="0" borderId="26" xfId="6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10" fontId="13" fillId="0" borderId="22" xfId="0" applyNumberFormat="1" applyFont="1" applyFill="1" applyBorder="1" applyAlignment="1">
      <alignment horizontal="center" vertical="center"/>
    </xf>
    <xf numFmtId="10" fontId="13" fillId="0" borderId="46" xfId="0" applyNumberFormat="1" applyFont="1" applyFill="1" applyBorder="1" applyAlignment="1">
      <alignment horizontal="center" vertical="center"/>
    </xf>
    <xf numFmtId="10" fontId="13" fillId="0" borderId="63" xfId="0" applyNumberFormat="1" applyFont="1" applyFill="1" applyBorder="1" applyAlignment="1">
      <alignment horizontal="center" vertical="center"/>
    </xf>
    <xf numFmtId="10" fontId="13" fillId="0" borderId="62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left" vertical="center"/>
    </xf>
    <xf numFmtId="210" fontId="1" fillId="0" borderId="22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10" fontId="13" fillId="0" borderId="6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09" fontId="1" fillId="0" borderId="0" xfId="60" applyNumberFormat="1" applyFont="1" applyFill="1" applyBorder="1" applyAlignment="1">
      <alignment horizontal="center"/>
    </xf>
    <xf numFmtId="209" fontId="48" fillId="0" borderId="0" xfId="6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right"/>
    </xf>
    <xf numFmtId="0" fontId="1" fillId="0" borderId="71" xfId="0" applyFont="1" applyFill="1" applyBorder="1" applyAlignment="1">
      <alignment horizontal="right"/>
    </xf>
    <xf numFmtId="0" fontId="1" fillId="0" borderId="74" xfId="0" applyFont="1" applyFill="1" applyBorder="1" applyAlignment="1">
      <alignment horizontal="right"/>
    </xf>
    <xf numFmtId="0" fontId="33" fillId="0" borderId="7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left"/>
    </xf>
    <xf numFmtId="0" fontId="1" fillId="0" borderId="76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9" fontId="1" fillId="0" borderId="0" xfId="6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3" fontId="1" fillId="0" borderId="73" xfId="60" applyFont="1" applyFill="1" applyBorder="1" applyAlignment="1">
      <alignment horizontal="center"/>
    </xf>
    <xf numFmtId="43" fontId="1" fillId="0" borderId="63" xfId="60" applyFont="1" applyFill="1" applyBorder="1" applyAlignment="1">
      <alignment horizontal="center"/>
    </xf>
    <xf numFmtId="43" fontId="1" fillId="0" borderId="62" xfId="6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4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09" fontId="3" fillId="0" borderId="72" xfId="60" applyNumberFormat="1" applyFont="1" applyFill="1" applyBorder="1" applyAlignment="1">
      <alignment horizontal="center" vertical="center" wrapText="1"/>
    </xf>
    <xf numFmtId="209" fontId="3" fillId="0" borderId="21" xfId="60" applyNumberFormat="1" applyFont="1" applyFill="1" applyBorder="1" applyAlignment="1">
      <alignment horizontal="center" vertical="center" wrapText="1"/>
    </xf>
    <xf numFmtId="209" fontId="3" fillId="0" borderId="27" xfId="60" applyNumberFormat="1" applyFont="1" applyFill="1" applyBorder="1" applyAlignment="1">
      <alignment horizontal="center" vertical="center" wrapText="1"/>
    </xf>
    <xf numFmtId="43" fontId="1" fillId="0" borderId="45" xfId="60" applyFont="1" applyFill="1" applyBorder="1" applyAlignment="1">
      <alignment horizontal="center"/>
    </xf>
    <xf numFmtId="43" fontId="1" fillId="0" borderId="22" xfId="60" applyFont="1" applyFill="1" applyBorder="1" applyAlignment="1">
      <alignment horizontal="center"/>
    </xf>
    <xf numFmtId="43" fontId="1" fillId="0" borderId="46" xfId="60" applyFont="1" applyFill="1" applyBorder="1" applyAlignment="1">
      <alignment horizontal="center"/>
    </xf>
    <xf numFmtId="0" fontId="4" fillId="0" borderId="75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209" fontId="1" fillId="0" borderId="75" xfId="60" applyNumberFormat="1" applyFont="1" applyFill="1" applyBorder="1" applyAlignment="1">
      <alignment horizontal="center"/>
    </xf>
    <xf numFmtId="209" fontId="1" fillId="0" borderId="76" xfId="60" applyNumberFormat="1" applyFont="1" applyFill="1" applyBorder="1" applyAlignment="1">
      <alignment horizontal="center"/>
    </xf>
    <xf numFmtId="209" fontId="1" fillId="0" borderId="77" xfId="60" applyNumberFormat="1" applyFont="1" applyFill="1" applyBorder="1" applyAlignment="1">
      <alignment horizontal="center"/>
    </xf>
    <xf numFmtId="209" fontId="3" fillId="0" borderId="70" xfId="60" applyNumberFormat="1" applyFont="1" applyFill="1" applyBorder="1" applyAlignment="1">
      <alignment horizontal="center" vertical="center" wrapText="1"/>
    </xf>
    <xf numFmtId="209" fontId="3" fillId="0" borderId="71" xfId="60" applyNumberFormat="1" applyFont="1" applyFill="1" applyBorder="1" applyAlignment="1">
      <alignment horizontal="center" vertical="center" wrapText="1"/>
    </xf>
    <xf numFmtId="209" fontId="3" fillId="0" borderId="74" xfId="60" applyNumberFormat="1" applyFont="1" applyFill="1" applyBorder="1" applyAlignment="1">
      <alignment horizontal="center" vertical="center" wrapText="1"/>
    </xf>
    <xf numFmtId="43" fontId="1" fillId="0" borderId="66" xfId="60" applyFont="1" applyFill="1" applyBorder="1" applyAlignment="1">
      <alignment horizontal="center"/>
    </xf>
    <xf numFmtId="43" fontId="1" fillId="0" borderId="67" xfId="60" applyFont="1" applyFill="1" applyBorder="1" applyAlignment="1">
      <alignment horizontal="center"/>
    </xf>
    <xf numFmtId="43" fontId="1" fillId="0" borderId="68" xfId="60" applyFont="1" applyFill="1" applyBorder="1" applyAlignment="1">
      <alignment horizontal="center"/>
    </xf>
    <xf numFmtId="43" fontId="3" fillId="49" borderId="0" xfId="88" applyFont="1" applyFill="1" applyAlignment="1">
      <alignment horizontal="left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3" fillId="0" borderId="0" xfId="88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64" xfId="60" applyFont="1" applyBorder="1" applyAlignment="1">
      <alignment horizontal="center"/>
    </xf>
    <xf numFmtId="43" fontId="6" fillId="0" borderId="65" xfId="60" applyFont="1" applyBorder="1" applyAlignment="1">
      <alignment horizontal="center"/>
    </xf>
    <xf numFmtId="208" fontId="6" fillId="0" borderId="45" xfId="60" applyNumberFormat="1" applyFont="1" applyFill="1" applyBorder="1" applyAlignment="1" applyProtection="1">
      <alignment horizontal="left"/>
      <protection locked="0"/>
    </xf>
    <xf numFmtId="208" fontId="6" fillId="0" borderId="22" xfId="60" applyNumberFormat="1" applyFont="1" applyFill="1" applyBorder="1" applyAlignment="1" applyProtection="1">
      <alignment horizontal="left"/>
      <protection locked="0"/>
    </xf>
    <xf numFmtId="208" fontId="6" fillId="0" borderId="46" xfId="60" applyNumberFormat="1" applyFont="1" applyFill="1" applyBorder="1" applyAlignment="1" applyProtection="1">
      <alignment horizontal="left"/>
      <protection locked="0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9" xfId="60" applyNumberFormat="1" applyFont="1" applyBorder="1" applyAlignment="1">
      <alignment horizontal="center" vertical="center"/>
    </xf>
    <xf numFmtId="209" fontId="6" fillId="0" borderId="26" xfId="6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43" fontId="6" fillId="0" borderId="64" xfId="60" applyFont="1" applyFill="1" applyBorder="1" applyAlignment="1">
      <alignment horizontal="center"/>
    </xf>
    <xf numFmtId="43" fontId="6" fillId="0" borderId="65" xfId="60" applyFont="1" applyFill="1" applyBorder="1" applyAlignment="1">
      <alignment horizontal="center"/>
    </xf>
    <xf numFmtId="0" fontId="7" fillId="49" borderId="0" xfId="0" applyNumberFormat="1" applyFont="1" applyFill="1" applyBorder="1" applyAlignment="1">
      <alignment horizontal="left"/>
    </xf>
    <xf numFmtId="43" fontId="6" fillId="0" borderId="0" xfId="60" applyFont="1" applyFill="1" applyBorder="1" applyAlignment="1">
      <alignment horizontal="right"/>
    </xf>
    <xf numFmtId="43" fontId="6" fillId="0" borderId="19" xfId="60" applyFont="1" applyFill="1" applyBorder="1" applyAlignment="1">
      <alignment horizontal="center" vertical="center" wrapText="1"/>
    </xf>
    <xf numFmtId="43" fontId="6" fillId="0" borderId="20" xfId="6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6" fillId="0" borderId="0" xfId="60" applyFont="1" applyBorder="1" applyAlignment="1">
      <alignment horizontal="left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69" xfId="60" applyNumberFormat="1" applyFont="1" applyFill="1" applyBorder="1" applyAlignment="1">
      <alignment horizontal="center" vertical="center"/>
    </xf>
    <xf numFmtId="209" fontId="6" fillId="0" borderId="26" xfId="6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/>
    </xf>
    <xf numFmtId="209" fontId="48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13" fillId="52" borderId="73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1" fillId="52" borderId="70" xfId="0" applyFont="1" applyFill="1" applyBorder="1" applyAlignment="1">
      <alignment horizontal="right"/>
    </xf>
    <xf numFmtId="0" fontId="1" fillId="52" borderId="71" xfId="0" applyFont="1" applyFill="1" applyBorder="1" applyAlignment="1">
      <alignment horizontal="right"/>
    </xf>
    <xf numFmtId="0" fontId="1" fillId="52" borderId="74" xfId="0" applyFont="1" applyFill="1" applyBorder="1" applyAlignment="1">
      <alignment horizontal="right"/>
    </xf>
    <xf numFmtId="0" fontId="1" fillId="52" borderId="72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210" fontId="1" fillId="0" borderId="2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52" borderId="75" xfId="0" applyFont="1" applyFill="1" applyBorder="1" applyAlignment="1">
      <alignment horizontal="left"/>
    </xf>
    <xf numFmtId="0" fontId="1" fillId="52" borderId="76" xfId="0" applyFont="1" applyFill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5" xfId="0" applyFont="1" applyFill="1" applyBorder="1" applyAlignment="1">
      <alignment horizontal="right"/>
    </xf>
    <xf numFmtId="0" fontId="1" fillId="52" borderId="22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209" fontId="1" fillId="49" borderId="22" xfId="60" applyNumberFormat="1" applyFont="1" applyFill="1" applyBorder="1" applyAlignment="1">
      <alignment horizontal="left"/>
    </xf>
    <xf numFmtId="0" fontId="33" fillId="0" borderId="7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52" borderId="73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3" xfId="60" applyFont="1" applyFill="1" applyBorder="1" applyAlignment="1">
      <alignment horizontal="center"/>
    </xf>
    <xf numFmtId="43" fontId="1" fillId="52" borderId="63" xfId="60" applyFont="1" applyFill="1" applyBorder="1" applyAlignment="1">
      <alignment horizontal="center"/>
    </xf>
    <xf numFmtId="43" fontId="1" fillId="52" borderId="62" xfId="60" applyFont="1" applyFill="1" applyBorder="1" applyAlignment="1">
      <alignment horizontal="center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43" fontId="1" fillId="52" borderId="66" xfId="60" applyFont="1" applyFill="1" applyBorder="1" applyAlignment="1">
      <alignment horizontal="center"/>
    </xf>
    <xf numFmtId="43" fontId="1" fillId="52" borderId="67" xfId="60" applyFont="1" applyFill="1" applyBorder="1" applyAlignment="1">
      <alignment horizontal="center"/>
    </xf>
    <xf numFmtId="43" fontId="1" fillId="52" borderId="68" xfId="60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43" fontId="1" fillId="52" borderId="45" xfId="60" applyFont="1" applyFill="1" applyBorder="1" applyAlignment="1">
      <alignment horizontal="center"/>
    </xf>
    <xf numFmtId="43" fontId="1" fillId="52" borderId="22" xfId="60" applyFont="1" applyFill="1" applyBorder="1" applyAlignment="1">
      <alignment horizontal="center"/>
    </xf>
    <xf numFmtId="43" fontId="1" fillId="52" borderId="46" xfId="60" applyFont="1" applyFill="1" applyBorder="1" applyAlignment="1">
      <alignment horizontal="center"/>
    </xf>
    <xf numFmtId="0" fontId="1" fillId="52" borderId="46" xfId="0" applyFont="1" applyFill="1" applyBorder="1" applyAlignment="1">
      <alignment horizontal="left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0" fontId="4" fillId="52" borderId="77" xfId="0" applyFont="1" applyFill="1" applyBorder="1" applyAlignment="1">
      <alignment horizontal="left"/>
    </xf>
    <xf numFmtId="209" fontId="1" fillId="52" borderId="75" xfId="60" applyNumberFormat="1" applyFont="1" applyFill="1" applyBorder="1" applyAlignment="1">
      <alignment horizontal="center"/>
    </xf>
    <xf numFmtId="209" fontId="1" fillId="52" borderId="76" xfId="60" applyNumberFormat="1" applyFont="1" applyFill="1" applyBorder="1" applyAlignment="1">
      <alignment horizontal="center"/>
    </xf>
    <xf numFmtId="209" fontId="1" fillId="52" borderId="77" xfId="60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left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70" xfId="60" applyNumberFormat="1" applyFont="1" applyBorder="1" applyAlignment="1">
      <alignment horizontal="center" vertical="center" wrapText="1"/>
    </xf>
    <xf numFmtId="209" fontId="3" fillId="0" borderId="71" xfId="60" applyNumberFormat="1" applyFont="1" applyBorder="1" applyAlignment="1">
      <alignment horizontal="center" vertical="center" wrapText="1"/>
    </xf>
    <xf numFmtId="209" fontId="3" fillId="0" borderId="74" xfId="60" applyNumberFormat="1" applyFont="1" applyBorder="1" applyAlignment="1">
      <alignment horizontal="center" vertical="center" wrapText="1"/>
    </xf>
    <xf numFmtId="209" fontId="3" fillId="0" borderId="72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27" xfId="60" applyNumberFormat="1" applyFont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4" fillId="0" borderId="0" xfId="0" applyFont="1" applyAlignment="1">
      <alignment horizontal="center"/>
    </xf>
    <xf numFmtId="43" fontId="1" fillId="0" borderId="0" xfId="88" applyFont="1" applyFill="1" applyAlignment="1">
      <alignment horizontal="left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209" fontId="1" fillId="0" borderId="0" xfId="60" applyNumberFormat="1" applyFont="1" applyBorder="1" applyAlignment="1">
      <alignment horizontal="center"/>
    </xf>
    <xf numFmtId="209" fontId="48" fillId="0" borderId="0" xfId="6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209" fontId="1" fillId="51" borderId="22" xfId="60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7" fillId="49" borderId="0" xfId="0" applyFont="1" applyFill="1" applyBorder="1" applyAlignment="1">
      <alignment horizontal="center" vertical="top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6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57" fillId="0" borderId="43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left" vertical="center"/>
    </xf>
    <xf numFmtId="0" fontId="57" fillId="0" borderId="45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46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47" fillId="0" borderId="47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57" xfId="0" applyFont="1" applyFill="1" applyBorder="1" applyAlignment="1">
      <alignment horizontal="left" vertical="center"/>
    </xf>
    <xf numFmtId="0" fontId="7" fillId="0" borderId="45" xfId="0" applyFont="1" applyFill="1" applyBorder="1" applyAlignment="1" applyProtection="1">
      <alignment horizontal="left"/>
      <protection locked="0"/>
    </xf>
    <xf numFmtId="208" fontId="5" fillId="0" borderId="45" xfId="60" applyNumberFormat="1" applyFont="1" applyFill="1" applyBorder="1" applyAlignment="1" applyProtection="1">
      <alignment horizontal="left"/>
      <protection locked="0"/>
    </xf>
    <xf numFmtId="208" fontId="5" fillId="0" borderId="22" xfId="60" applyNumberFormat="1" applyFont="1" applyFill="1" applyBorder="1" applyAlignment="1" applyProtection="1">
      <alignment horizontal="left"/>
      <protection locked="0"/>
    </xf>
    <xf numFmtId="208" fontId="5" fillId="0" borderId="46" xfId="60" applyNumberFormat="1" applyFont="1" applyFill="1" applyBorder="1" applyAlignment="1" applyProtection="1">
      <alignment horizontal="left"/>
      <protection locked="0"/>
    </xf>
    <xf numFmtId="0" fontId="47" fillId="0" borderId="43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61" xfId="0" applyFont="1" applyFill="1" applyBorder="1" applyAlignment="1">
      <alignment horizontal="left" vertical="center"/>
    </xf>
    <xf numFmtId="0" fontId="5" fillId="0" borderId="45" xfId="0" applyFont="1" applyFill="1" applyBorder="1" applyAlignment="1" applyProtection="1">
      <alignment horizontal="left"/>
      <protection locked="0"/>
    </xf>
    <xf numFmtId="0" fontId="56" fillId="0" borderId="22" xfId="0" applyFont="1" applyFill="1" applyBorder="1" applyAlignment="1" applyProtection="1">
      <alignment horizontal="left"/>
      <protection locked="0"/>
    </xf>
    <xf numFmtId="0" fontId="56" fillId="0" borderId="46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46" xfId="0" applyFont="1" applyFill="1" applyBorder="1" applyAlignment="1" applyProtection="1">
      <alignment horizontal="left"/>
      <protection locked="0"/>
    </xf>
    <xf numFmtId="208" fontId="57" fillId="0" borderId="45" xfId="60" applyNumberFormat="1" applyFont="1" applyFill="1" applyBorder="1" applyAlignment="1" applyProtection="1">
      <alignment horizontal="left"/>
      <protection locked="0"/>
    </xf>
    <xf numFmtId="208" fontId="57" fillId="0" borderId="22" xfId="60" applyNumberFormat="1" applyFont="1" applyFill="1" applyBorder="1" applyAlignment="1" applyProtection="1">
      <alignment horizontal="left"/>
      <protection locked="0"/>
    </xf>
    <xf numFmtId="208" fontId="57" fillId="0" borderId="46" xfId="60" applyNumberFormat="1" applyFont="1" applyFill="1" applyBorder="1" applyAlignment="1" applyProtection="1">
      <alignment horizontal="left"/>
      <protection locked="0"/>
    </xf>
    <xf numFmtId="0" fontId="12" fillId="0" borderId="45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left"/>
      <protection locked="0"/>
    </xf>
    <xf numFmtId="0" fontId="12" fillId="0" borderId="46" xfId="0" applyFont="1" applyFill="1" applyBorder="1" applyAlignment="1" applyProtection="1">
      <alignment horizontal="left"/>
      <protection locked="0"/>
    </xf>
    <xf numFmtId="215" fontId="55" fillId="0" borderId="45" xfId="0" applyNumberFormat="1" applyFont="1" applyFill="1" applyBorder="1" applyAlignment="1" applyProtection="1">
      <alignment horizontal="left"/>
      <protection locked="0"/>
    </xf>
    <xf numFmtId="215" fontId="55" fillId="0" borderId="22" xfId="0" applyNumberFormat="1" applyFont="1" applyFill="1" applyBorder="1" applyAlignment="1" applyProtection="1">
      <alignment horizontal="left"/>
      <protection locked="0"/>
    </xf>
    <xf numFmtId="215" fontId="55" fillId="0" borderId="46" xfId="0" applyNumberFormat="1" applyFont="1" applyFill="1" applyBorder="1" applyAlignment="1" applyProtection="1">
      <alignment horizontal="left"/>
      <protection locked="0"/>
    </xf>
    <xf numFmtId="215" fontId="5" fillId="0" borderId="45" xfId="0" applyNumberFormat="1" applyFont="1" applyFill="1" applyBorder="1" applyAlignment="1" applyProtection="1">
      <alignment horizontal="left"/>
      <protection locked="0"/>
    </xf>
    <xf numFmtId="215" fontId="5" fillId="0" borderId="22" xfId="0" applyNumberFormat="1" applyFont="1" applyFill="1" applyBorder="1" applyAlignment="1" applyProtection="1">
      <alignment horizontal="left"/>
      <protection locked="0"/>
    </xf>
    <xf numFmtId="215" fontId="5" fillId="0" borderId="46" xfId="0" applyNumberFormat="1" applyFont="1" applyFill="1" applyBorder="1" applyAlignment="1" applyProtection="1">
      <alignment horizontal="left"/>
      <protection locked="0"/>
    </xf>
    <xf numFmtId="215" fontId="12" fillId="0" borderId="78" xfId="0" applyNumberFormat="1" applyFont="1" applyFill="1" applyBorder="1" applyAlignment="1" applyProtection="1">
      <alignment horizontal="left"/>
      <protection locked="0"/>
    </xf>
    <xf numFmtId="215" fontId="7" fillId="0" borderId="23" xfId="0" applyNumberFormat="1" applyFont="1" applyFill="1" applyBorder="1" applyAlignment="1" applyProtection="1">
      <alignment horizontal="left"/>
      <protection locked="0"/>
    </xf>
    <xf numFmtId="215" fontId="7" fillId="0" borderId="79" xfId="0" applyNumberFormat="1" applyFont="1" applyFill="1" applyBorder="1" applyAlignment="1" applyProtection="1">
      <alignment horizontal="left"/>
      <protection locked="0"/>
    </xf>
    <xf numFmtId="0" fontId="47" fillId="0" borderId="45" xfId="0" applyFont="1" applyFill="1" applyBorder="1" applyAlignment="1" applyProtection="1">
      <alignment horizontal="left"/>
      <protection locked="0"/>
    </xf>
    <xf numFmtId="0" fontId="47" fillId="0" borderId="22" xfId="0" applyFont="1" applyFill="1" applyBorder="1" applyAlignment="1" applyProtection="1">
      <alignment horizontal="left"/>
      <protection locked="0"/>
    </xf>
    <xf numFmtId="0" fontId="47" fillId="0" borderId="46" xfId="0" applyFont="1" applyFill="1" applyBorder="1" applyAlignment="1" applyProtection="1">
      <alignment horizontal="left"/>
      <protection locked="0"/>
    </xf>
    <xf numFmtId="208" fontId="55" fillId="0" borderId="45" xfId="60" applyNumberFormat="1" applyFont="1" applyFill="1" applyBorder="1" applyAlignment="1" applyProtection="1">
      <alignment horizontal="left"/>
      <protection locked="0"/>
    </xf>
    <xf numFmtId="208" fontId="55" fillId="0" borderId="22" xfId="60" applyNumberFormat="1" applyFont="1" applyFill="1" applyBorder="1" applyAlignment="1" applyProtection="1">
      <alignment horizontal="left"/>
      <protection locked="0"/>
    </xf>
    <xf numFmtId="208" fontId="55" fillId="0" borderId="46" xfId="60" applyNumberFormat="1" applyFont="1" applyFill="1" applyBorder="1" applyAlignment="1" applyProtection="1">
      <alignment horizontal="left"/>
      <protection locked="0"/>
    </xf>
    <xf numFmtId="215" fontId="47" fillId="0" borderId="45" xfId="0" applyNumberFormat="1" applyFont="1" applyFill="1" applyBorder="1" applyAlignment="1" applyProtection="1">
      <alignment horizontal="left"/>
      <protection locked="0"/>
    </xf>
    <xf numFmtId="215" fontId="47" fillId="0" borderId="22" xfId="0" applyNumberFormat="1" applyFont="1" applyFill="1" applyBorder="1" applyAlignment="1" applyProtection="1">
      <alignment horizontal="left"/>
      <protection locked="0"/>
    </xf>
    <xf numFmtId="215" fontId="47" fillId="0" borderId="46" xfId="0" applyNumberFormat="1" applyFont="1" applyFill="1" applyBorder="1" applyAlignment="1" applyProtection="1">
      <alignment horizontal="left"/>
      <protection locked="0"/>
    </xf>
    <xf numFmtId="215" fontId="12" fillId="0" borderId="45" xfId="0" applyNumberFormat="1" applyFont="1" applyFill="1" applyBorder="1" applyAlignment="1" applyProtection="1">
      <alignment horizontal="center"/>
      <protection locked="0"/>
    </xf>
    <xf numFmtId="215" fontId="12" fillId="0" borderId="22" xfId="0" applyNumberFormat="1" applyFont="1" applyFill="1" applyBorder="1" applyAlignment="1" applyProtection="1">
      <alignment horizontal="center"/>
      <protection locked="0"/>
    </xf>
    <xf numFmtId="215" fontId="12" fillId="0" borderId="46" xfId="0" applyNumberFormat="1" applyFont="1" applyFill="1" applyBorder="1" applyAlignment="1" applyProtection="1">
      <alignment horizontal="center"/>
      <protection locked="0"/>
    </xf>
    <xf numFmtId="215" fontId="12" fillId="0" borderId="45" xfId="0" applyNumberFormat="1" applyFont="1" applyFill="1" applyBorder="1" applyAlignment="1" applyProtection="1">
      <alignment horizontal="left"/>
      <protection locked="0"/>
    </xf>
    <xf numFmtId="215" fontId="12" fillId="0" borderId="22" xfId="0" applyNumberFormat="1" applyFont="1" applyFill="1" applyBorder="1" applyAlignment="1" applyProtection="1">
      <alignment horizontal="left"/>
      <protection locked="0"/>
    </xf>
    <xf numFmtId="215" fontId="12" fillId="0" borderId="46" xfId="0" applyNumberFormat="1" applyFont="1" applyFill="1" applyBorder="1" applyAlignment="1" applyProtection="1">
      <alignment horizontal="left"/>
      <protection locked="0"/>
    </xf>
    <xf numFmtId="215" fontId="12" fillId="0" borderId="23" xfId="0" applyNumberFormat="1" applyFont="1" applyFill="1" applyBorder="1" applyAlignment="1" applyProtection="1">
      <alignment horizontal="left"/>
      <protection locked="0"/>
    </xf>
    <xf numFmtId="215" fontId="12" fillId="0" borderId="79" xfId="0" applyNumberFormat="1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>
      <alignment horizontal="left" vertical="center"/>
    </xf>
    <xf numFmtId="208" fontId="7" fillId="0" borderId="45" xfId="60" applyNumberFormat="1" applyFont="1" applyFill="1" applyBorder="1" applyAlignment="1" applyProtection="1">
      <alignment horizontal="left"/>
      <protection locked="0"/>
    </xf>
    <xf numFmtId="208" fontId="7" fillId="0" borderId="22" xfId="60" applyNumberFormat="1" applyFont="1" applyFill="1" applyBorder="1" applyAlignment="1" applyProtection="1">
      <alignment horizontal="left"/>
      <protection locked="0"/>
    </xf>
    <xf numFmtId="208" fontId="7" fillId="0" borderId="46" xfId="60" applyNumberFormat="1" applyFont="1" applyFill="1" applyBorder="1" applyAlignment="1" applyProtection="1">
      <alignment horizontal="left"/>
      <protection locked="0"/>
    </xf>
    <xf numFmtId="215" fontId="7" fillId="0" borderId="45" xfId="0" applyNumberFormat="1" applyFont="1" applyFill="1" applyBorder="1" applyAlignment="1" applyProtection="1">
      <alignment horizontal="left"/>
      <protection locked="0"/>
    </xf>
    <xf numFmtId="215" fontId="7" fillId="0" borderId="22" xfId="0" applyNumberFormat="1" applyFont="1" applyFill="1" applyBorder="1" applyAlignment="1" applyProtection="1">
      <alignment horizontal="left"/>
      <protection locked="0"/>
    </xf>
    <xf numFmtId="215" fontId="7" fillId="0" borderId="46" xfId="0" applyNumberFormat="1" applyFont="1" applyFill="1" applyBorder="1" applyAlignment="1" applyProtection="1">
      <alignment horizontal="left"/>
      <protection locked="0"/>
    </xf>
    <xf numFmtId="215" fontId="57" fillId="0" borderId="78" xfId="0" applyNumberFormat="1" applyFont="1" applyFill="1" applyBorder="1" applyAlignment="1" applyProtection="1">
      <alignment horizontal="left"/>
      <protection locked="0"/>
    </xf>
    <xf numFmtId="215" fontId="57" fillId="0" borderId="23" xfId="0" applyNumberFormat="1" applyFont="1" applyFill="1" applyBorder="1" applyAlignment="1" applyProtection="1">
      <alignment horizontal="left"/>
      <protection locked="0"/>
    </xf>
    <xf numFmtId="215" fontId="57" fillId="0" borderId="79" xfId="0" applyNumberFormat="1" applyFont="1" applyFill="1" applyBorder="1" applyAlignment="1" applyProtection="1">
      <alignment horizontal="left"/>
      <protection locked="0"/>
    </xf>
    <xf numFmtId="0" fontId="59" fillId="0" borderId="25" xfId="0" applyFont="1" applyFill="1" applyBorder="1" applyAlignment="1">
      <alignment horizontal="left" vertical="center"/>
    </xf>
    <xf numFmtId="0" fontId="59" fillId="0" borderId="61" xfId="0" applyFont="1" applyFill="1" applyBorder="1" applyAlignment="1">
      <alignment horizontal="left" vertical="center"/>
    </xf>
    <xf numFmtId="210" fontId="7" fillId="0" borderId="21" xfId="0" applyNumberFormat="1" applyFont="1" applyFill="1" applyBorder="1" applyAlignment="1">
      <alignment horizontal="center"/>
    </xf>
    <xf numFmtId="215" fontId="55" fillId="0" borderId="45" xfId="0" applyNumberFormat="1" applyFont="1" applyFill="1" applyBorder="1" applyAlignment="1" applyProtection="1">
      <alignment horizontal="center"/>
      <protection locked="0"/>
    </xf>
    <xf numFmtId="215" fontId="55" fillId="0" borderId="22" xfId="0" applyNumberFormat="1" applyFont="1" applyFill="1" applyBorder="1" applyAlignment="1" applyProtection="1">
      <alignment horizontal="center"/>
      <protection locked="0"/>
    </xf>
    <xf numFmtId="215" fontId="55" fillId="0" borderId="46" xfId="0" applyNumberFormat="1" applyFont="1" applyFill="1" applyBorder="1" applyAlignment="1" applyProtection="1">
      <alignment horizontal="center"/>
      <protection locked="0"/>
    </xf>
    <xf numFmtId="215" fontId="57" fillId="0" borderId="45" xfId="0" applyNumberFormat="1" applyFont="1" applyFill="1" applyBorder="1" applyAlignment="1" applyProtection="1">
      <alignment horizontal="left"/>
      <protection locked="0"/>
    </xf>
    <xf numFmtId="215" fontId="57" fillId="0" borderId="22" xfId="0" applyNumberFormat="1" applyFont="1" applyFill="1" applyBorder="1" applyAlignment="1" applyProtection="1">
      <alignment horizontal="left"/>
      <protection locked="0"/>
    </xf>
    <xf numFmtId="215" fontId="57" fillId="0" borderId="46" xfId="0" applyNumberFormat="1" applyFont="1" applyFill="1" applyBorder="1" applyAlignment="1" applyProtection="1">
      <alignment horizontal="left"/>
      <protection locked="0"/>
    </xf>
    <xf numFmtId="215" fontId="47" fillId="0" borderId="78" xfId="0" applyNumberFormat="1" applyFont="1" applyFill="1" applyBorder="1" applyAlignment="1" applyProtection="1">
      <alignment horizontal="left"/>
      <protection locked="0"/>
    </xf>
    <xf numFmtId="215" fontId="47" fillId="0" borderId="23" xfId="0" applyNumberFormat="1" applyFont="1" applyFill="1" applyBorder="1" applyAlignment="1" applyProtection="1">
      <alignment horizontal="left"/>
      <protection locked="0"/>
    </xf>
    <xf numFmtId="215" fontId="47" fillId="0" borderId="79" xfId="0" applyNumberFormat="1" applyFont="1" applyFill="1" applyBorder="1" applyAlignment="1" applyProtection="1">
      <alignment horizontal="left"/>
      <protection locked="0"/>
    </xf>
    <xf numFmtId="209" fontId="1" fillId="0" borderId="22" xfId="60" applyNumberFormat="1" applyFont="1" applyFill="1" applyBorder="1" applyAlignment="1">
      <alignment horizontal="left"/>
    </xf>
    <xf numFmtId="15" fontId="1" fillId="0" borderId="22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4" fillId="0" borderId="4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left"/>
    </xf>
    <xf numFmtId="209" fontId="3" fillId="0" borderId="22" xfId="60" applyNumberFormat="1" applyFont="1" applyFill="1" applyBorder="1" applyAlignment="1">
      <alignment horizontal="right"/>
    </xf>
    <xf numFmtId="210" fontId="1" fillId="0" borderId="22" xfId="0" applyNumberFormat="1" applyFont="1" applyFill="1" applyBorder="1" applyAlignment="1">
      <alignment horizontal="center"/>
    </xf>
    <xf numFmtId="0" fontId="41" fillId="0" borderId="0" xfId="73" applyFont="1" applyBorder="1" applyAlignment="1" applyProtection="1">
      <alignment horizontal="center"/>
      <protection/>
    </xf>
    <xf numFmtId="0" fontId="0" fillId="0" borderId="0" xfId="77" applyBorder="1" applyAlignment="1">
      <alignment horizontal="center"/>
      <protection/>
    </xf>
    <xf numFmtId="198" fontId="43" fillId="13" borderId="0" xfId="62" applyFont="1" applyFill="1" applyBorder="1" applyAlignment="1">
      <alignment/>
    </xf>
    <xf numFmtId="0" fontId="39" fillId="7" borderId="0" xfId="77" applyFont="1" applyFill="1" applyBorder="1" applyAlignment="1">
      <alignment horizontal="center"/>
      <protection/>
    </xf>
    <xf numFmtId="225" fontId="35" fillId="4" borderId="0" xfId="62" applyNumberFormat="1" applyFont="1" applyFill="1" applyBorder="1" applyAlignment="1">
      <alignment/>
    </xf>
    <xf numFmtId="198" fontId="40" fillId="48" borderId="0" xfId="62" applyFont="1" applyFill="1" applyBorder="1" applyAlignment="1" applyProtection="1">
      <alignment/>
      <protection locked="0"/>
    </xf>
    <xf numFmtId="225" fontId="42" fillId="7" borderId="0" xfId="62" applyNumberFormat="1" applyFont="1" applyFill="1" applyBorder="1" applyAlignment="1">
      <alignment/>
    </xf>
    <xf numFmtId="0" fontId="35" fillId="0" borderId="0" xfId="77" applyFont="1" applyFill="1" applyBorder="1">
      <alignment/>
      <protection/>
    </xf>
    <xf numFmtId="0" fontId="35" fillId="0" borderId="29" xfId="77" applyFont="1" applyFill="1" applyBorder="1">
      <alignment/>
      <protection/>
    </xf>
    <xf numFmtId="0" fontId="38" fillId="30" borderId="56" xfId="77" applyFont="1" applyFill="1" applyBorder="1" applyAlignment="1">
      <alignment horizontal="center" vertical="center" wrapText="1"/>
      <protection/>
    </xf>
    <xf numFmtId="0" fontId="38" fillId="30" borderId="58" xfId="77" applyFont="1" applyFill="1" applyBorder="1" applyAlignment="1">
      <alignment horizontal="center" vertical="center"/>
      <protection/>
    </xf>
    <xf numFmtId="0" fontId="38" fillId="30" borderId="80" xfId="77" applyFont="1" applyFill="1" applyBorder="1" applyAlignment="1">
      <alignment horizontal="center" vertical="center" wrapText="1"/>
      <protection/>
    </xf>
    <xf numFmtId="0" fontId="38" fillId="30" borderId="80" xfId="77" applyFont="1" applyFill="1" applyBorder="1" applyAlignment="1">
      <alignment horizontal="center" vertical="center"/>
      <protection/>
    </xf>
    <xf numFmtId="0" fontId="38" fillId="30" borderId="31" xfId="77" applyFont="1" applyFill="1" applyBorder="1" applyAlignment="1">
      <alignment horizontal="center" vertical="center"/>
      <protection/>
    </xf>
    <xf numFmtId="0" fontId="38" fillId="30" borderId="81" xfId="77" applyFont="1" applyFill="1" applyBorder="1" applyAlignment="1">
      <alignment horizontal="center" vertical="center"/>
      <protection/>
    </xf>
    <xf numFmtId="0" fontId="38" fillId="30" borderId="82" xfId="77" applyFont="1" applyFill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2" xfId="77"/>
    <cellStyle name="Note" xfId="78"/>
    <cellStyle name="Output" xfId="79"/>
    <cellStyle name="Percent" xfId="80"/>
    <cellStyle name="Percent 2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 2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ปร.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4">
      <selection activeCell="C2" sqref="C2"/>
    </sheetView>
  </sheetViews>
  <sheetFormatPr defaultColWidth="9.140625" defaultRowHeight="12.75"/>
  <cols>
    <col min="1" max="1" width="6.00390625" style="0" customWidth="1"/>
    <col min="14" max="14" width="9.421875" style="356" customWidth="1"/>
  </cols>
  <sheetData>
    <row r="1" spans="1:14" ht="32.25" customHeight="1">
      <c r="A1" s="126"/>
      <c r="B1" s="352" t="s">
        <v>92</v>
      </c>
      <c r="C1" s="127"/>
      <c r="D1" s="127"/>
      <c r="E1" s="127"/>
      <c r="F1" s="127"/>
      <c r="G1" s="127"/>
      <c r="H1" s="127"/>
      <c r="I1" s="127"/>
      <c r="J1" s="353"/>
      <c r="K1" s="353"/>
      <c r="L1" s="353"/>
      <c r="M1" s="353"/>
      <c r="N1" s="355"/>
    </row>
    <row r="2" spans="1:14" ht="30">
      <c r="A2" s="126"/>
      <c r="B2" s="127" t="s">
        <v>94</v>
      </c>
      <c r="C2" s="127"/>
      <c r="D2" s="127"/>
      <c r="E2" s="127"/>
      <c r="F2" s="127"/>
      <c r="G2" s="127"/>
      <c r="H2" s="127"/>
      <c r="I2" s="127"/>
      <c r="J2" s="353"/>
      <c r="K2" s="353"/>
      <c r="L2" s="353"/>
      <c r="M2" s="353"/>
      <c r="N2" s="355"/>
    </row>
    <row r="3" spans="1:14" ht="30">
      <c r="A3" s="126"/>
      <c r="B3" s="127" t="s">
        <v>93</v>
      </c>
      <c r="C3" s="127"/>
      <c r="D3" s="127"/>
      <c r="E3" s="127"/>
      <c r="F3" s="127"/>
      <c r="G3" s="127"/>
      <c r="H3" s="127"/>
      <c r="I3" s="127"/>
      <c r="J3" s="353"/>
      <c r="K3" s="353"/>
      <c r="L3" s="353"/>
      <c r="M3" s="353"/>
      <c r="N3" s="355"/>
    </row>
    <row r="4" spans="1:14" ht="28.5">
      <c r="A4" s="126"/>
      <c r="B4" s="354" t="s">
        <v>95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1"/>
      <c r="N4" s="355"/>
    </row>
    <row r="5" spans="1:14" ht="30">
      <c r="A5" s="126"/>
      <c r="B5" s="127" t="s">
        <v>96</v>
      </c>
      <c r="C5" s="127"/>
      <c r="D5" s="127"/>
      <c r="E5" s="127"/>
      <c r="F5" s="127"/>
      <c r="G5" s="127"/>
      <c r="H5" s="127"/>
      <c r="I5" s="127"/>
      <c r="J5" s="353"/>
      <c r="K5" s="353"/>
      <c r="L5" s="353"/>
      <c r="M5" s="353"/>
      <c r="N5" s="355"/>
    </row>
    <row r="6" spans="1:14" ht="30">
      <c r="A6" s="126"/>
      <c r="B6" s="127" t="s">
        <v>97</v>
      </c>
      <c r="C6" s="127"/>
      <c r="D6" s="127"/>
      <c r="E6" s="127"/>
      <c r="F6" s="127"/>
      <c r="G6" s="127"/>
      <c r="H6" s="127"/>
      <c r="I6" s="127"/>
      <c r="J6" s="353"/>
      <c r="K6" s="353"/>
      <c r="L6" s="353"/>
      <c r="M6" s="353"/>
      <c r="N6" s="355"/>
    </row>
    <row r="7" spans="1:14" ht="30">
      <c r="A7" s="126"/>
      <c r="B7" s="127" t="s">
        <v>145</v>
      </c>
      <c r="C7" s="127"/>
      <c r="D7" s="127"/>
      <c r="E7" s="127"/>
      <c r="F7" s="127"/>
      <c r="G7" s="127"/>
      <c r="H7" s="127"/>
      <c r="I7" s="127"/>
      <c r="J7" s="353"/>
      <c r="K7" s="353"/>
      <c r="L7" s="353"/>
      <c r="M7" s="353"/>
      <c r="N7" s="355"/>
    </row>
    <row r="8" spans="1:14" ht="30">
      <c r="A8" s="126"/>
      <c r="B8" s="128" t="s">
        <v>168</v>
      </c>
      <c r="C8" s="127"/>
      <c r="D8" s="127"/>
      <c r="E8" s="127"/>
      <c r="F8" s="127"/>
      <c r="G8" s="127"/>
      <c r="H8" s="127"/>
      <c r="I8" s="127"/>
      <c r="J8" s="353"/>
      <c r="K8" s="353"/>
      <c r="L8" s="353"/>
      <c r="M8" s="353"/>
      <c r="N8" s="355"/>
    </row>
    <row r="9" spans="1:14" ht="30">
      <c r="A9" s="126"/>
      <c r="B9" s="127" t="s">
        <v>100</v>
      </c>
      <c r="C9" s="127"/>
      <c r="D9" s="127"/>
      <c r="E9" s="127"/>
      <c r="F9" s="127"/>
      <c r="G9" s="127"/>
      <c r="H9" s="127"/>
      <c r="I9" s="127"/>
      <c r="J9" s="353"/>
      <c r="K9" s="353"/>
      <c r="L9" s="353"/>
      <c r="M9" s="353"/>
      <c r="N9" s="355"/>
    </row>
    <row r="10" spans="1:14" ht="30">
      <c r="A10" s="126"/>
      <c r="B10" s="127" t="s">
        <v>165</v>
      </c>
      <c r="C10" s="127"/>
      <c r="D10" s="127"/>
      <c r="E10" s="127"/>
      <c r="F10" s="127"/>
      <c r="G10" s="127"/>
      <c r="H10" s="127"/>
      <c r="I10" s="127"/>
      <c r="J10" s="353"/>
      <c r="K10" s="353"/>
      <c r="L10" s="353"/>
      <c r="M10" s="353"/>
      <c r="N10" s="355"/>
    </row>
    <row r="11" spans="1:14" ht="30">
      <c r="A11" s="126"/>
      <c r="B11" s="127" t="s">
        <v>98</v>
      </c>
      <c r="C11" s="127"/>
      <c r="D11" s="127"/>
      <c r="E11" s="127"/>
      <c r="F11" s="127"/>
      <c r="G11" s="127"/>
      <c r="H11" s="127"/>
      <c r="I11" s="127"/>
      <c r="J11" s="353"/>
      <c r="K11" s="353"/>
      <c r="L11" s="353"/>
      <c r="M11" s="353"/>
      <c r="N11" s="355"/>
    </row>
    <row r="12" spans="1:14" ht="30">
      <c r="A12" s="126"/>
      <c r="B12" s="163" t="s">
        <v>18</v>
      </c>
      <c r="C12" s="163"/>
      <c r="D12" s="163" t="s">
        <v>78</v>
      </c>
      <c r="E12" s="163"/>
      <c r="F12" s="164"/>
      <c r="G12" s="165"/>
      <c r="H12" s="166"/>
      <c r="I12" s="162"/>
      <c r="J12" s="162"/>
      <c r="K12" s="353"/>
      <c r="L12" s="353"/>
      <c r="M12" s="353"/>
      <c r="N12" s="355"/>
    </row>
    <row r="13" spans="1:14" ht="30">
      <c r="A13" s="126"/>
      <c r="B13" s="167"/>
      <c r="C13" s="168"/>
      <c r="D13" s="163" t="s">
        <v>79</v>
      </c>
      <c r="E13" s="167"/>
      <c r="F13" s="164"/>
      <c r="G13" s="165"/>
      <c r="H13" s="166"/>
      <c r="I13" s="162"/>
      <c r="J13" s="162"/>
      <c r="K13" s="353"/>
      <c r="L13" s="353"/>
      <c r="M13" s="353"/>
      <c r="N13" s="355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9.8515625" style="0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30" t="s">
        <v>111</v>
      </c>
      <c r="F2" s="347"/>
      <c r="G2" s="348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30" t="s">
        <v>113</v>
      </c>
      <c r="E3" s="230"/>
      <c r="F3" s="230"/>
      <c r="G3" s="230"/>
      <c r="H3" s="175"/>
      <c r="I3" s="177" t="s">
        <v>102</v>
      </c>
      <c r="J3" s="231" t="s">
        <v>110</v>
      </c>
      <c r="K3" s="178"/>
      <c r="L3" s="178"/>
      <c r="M3" s="178"/>
    </row>
    <row r="4" spans="1:13" ht="21" thickBot="1">
      <c r="A4" s="621" t="s">
        <v>7</v>
      </c>
      <c r="B4" s="621"/>
      <c r="C4" s="621"/>
      <c r="D4" s="615" t="s">
        <v>114</v>
      </c>
      <c r="E4" s="615"/>
      <c r="F4" s="615"/>
      <c r="G4" s="615"/>
      <c r="H4" s="615"/>
      <c r="I4" s="616" t="s">
        <v>2</v>
      </c>
      <c r="J4" s="616"/>
      <c r="K4" s="232" t="s">
        <v>115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17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2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17">SUM(J8)*$F8</f>
        <v>224</v>
      </c>
      <c r="L8" s="297">
        <f aca="true" t="shared" si="2" ref="L8:L17">SUM(,I8,K8)</f>
        <v>434</v>
      </c>
      <c r="M8" s="139"/>
    </row>
    <row r="9" spans="1:13" ht="2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2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2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2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2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2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2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21">
      <c r="A16" s="147"/>
      <c r="B16" s="717"/>
      <c r="C16" s="718"/>
      <c r="D16" s="718"/>
      <c r="E16" s="719"/>
      <c r="F16" s="148"/>
      <c r="G16" s="149"/>
      <c r="H16" s="150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ht="21" thickBot="1">
      <c r="A17" s="156"/>
      <c r="B17" s="720"/>
      <c r="C17" s="721"/>
      <c r="D17" s="721"/>
      <c r="E17" s="722"/>
      <c r="F17" s="157"/>
      <c r="G17" s="158"/>
      <c r="H17" s="159"/>
      <c r="I17" s="295">
        <f t="shared" si="0"/>
        <v>0</v>
      </c>
      <c r="J17" s="159"/>
      <c r="K17" s="295">
        <f t="shared" si="1"/>
        <v>0</v>
      </c>
      <c r="L17" s="297">
        <f t="shared" si="2"/>
        <v>0</v>
      </c>
      <c r="M17" s="158"/>
    </row>
    <row r="18" spans="1:13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296">
        <f>SUM(I7:I17)</f>
        <v>342</v>
      </c>
      <c r="J18" s="160"/>
      <c r="K18" s="296">
        <f>SUM(K7:K17)</f>
        <v>367</v>
      </c>
      <c r="L18" s="296">
        <f>SUM(L7:L17)</f>
        <v>709</v>
      </c>
      <c r="M18" s="161"/>
    </row>
    <row r="19" spans="1:13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</row>
    <row r="21" spans="1:13" ht="24">
      <c r="A21" s="113"/>
      <c r="B21" s="113"/>
      <c r="C21" s="113"/>
      <c r="D21" s="10"/>
      <c r="E21" s="585" t="s">
        <v>105</v>
      </c>
      <c r="F21" s="585"/>
      <c r="G21" s="585"/>
      <c r="H21" s="585"/>
      <c r="I21" s="585" t="s">
        <v>105</v>
      </c>
      <c r="J21" s="585"/>
      <c r="K21" s="585"/>
      <c r="L21" s="585"/>
      <c r="M21" s="30"/>
    </row>
    <row r="22" spans="1:13" ht="24">
      <c r="A22" s="113"/>
      <c r="B22" s="113"/>
      <c r="C22" s="113"/>
      <c r="D22" s="10"/>
      <c r="E22" s="169"/>
      <c r="F22" s="169"/>
      <c r="G22" s="169"/>
      <c r="H22" s="169"/>
      <c r="I22" s="585" t="s">
        <v>106</v>
      </c>
      <c r="J22" s="585"/>
      <c r="K22" s="585"/>
      <c r="L22" s="585"/>
      <c r="M22" s="30"/>
    </row>
    <row r="23" spans="1:13" ht="24">
      <c r="A23" s="586" t="s">
        <v>26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130" t="s">
        <v>101</v>
      </c>
      <c r="M23" s="130"/>
    </row>
    <row r="24" spans="1:13" ht="24">
      <c r="A24" s="180" t="s">
        <v>81</v>
      </c>
      <c r="B24" s="180"/>
      <c r="C24" s="175"/>
      <c r="D24" s="175"/>
      <c r="E24" s="293" t="str">
        <f>+E2</f>
        <v>อาคาร</v>
      </c>
      <c r="F24" s="344"/>
      <c r="G24" s="345"/>
      <c r="H24" s="172"/>
      <c r="I24" s="176"/>
      <c r="J24" s="175"/>
      <c r="K24" s="175"/>
      <c r="L24" s="175"/>
      <c r="M24" s="175"/>
    </row>
    <row r="25" spans="1:13" ht="21" thickBot="1">
      <c r="A25" s="587" t="s">
        <v>0</v>
      </c>
      <c r="B25" s="587"/>
      <c r="C25" s="587"/>
      <c r="D25" s="293" t="str">
        <f>+D3</f>
        <v>โรงเรียน....................................</v>
      </c>
      <c r="E25" s="293"/>
      <c r="F25" s="293"/>
      <c r="G25" s="293"/>
      <c r="H25" s="175"/>
      <c r="I25" s="177" t="s">
        <v>102</v>
      </c>
      <c r="J25" s="294" t="str">
        <f>+J3</f>
        <v>สพป.......................................................</v>
      </c>
      <c r="K25" s="294"/>
      <c r="L25" s="294"/>
      <c r="M25" s="178"/>
    </row>
    <row r="26" spans="1:13" ht="21" thickTop="1">
      <c r="A26" s="593" t="s">
        <v>3</v>
      </c>
      <c r="B26" s="600" t="s">
        <v>4</v>
      </c>
      <c r="C26" s="601"/>
      <c r="D26" s="601"/>
      <c r="E26" s="601"/>
      <c r="F26" s="604" t="s">
        <v>11</v>
      </c>
      <c r="G26" s="606" t="s">
        <v>13</v>
      </c>
      <c r="H26" s="595" t="s">
        <v>19</v>
      </c>
      <c r="I26" s="596"/>
      <c r="J26" s="595" t="s">
        <v>15</v>
      </c>
      <c r="K26" s="596"/>
      <c r="L26" s="611" t="s">
        <v>17</v>
      </c>
      <c r="M26" s="593" t="s">
        <v>5</v>
      </c>
    </row>
    <row r="27" spans="1:13" ht="21" thickBot="1">
      <c r="A27" s="594"/>
      <c r="B27" s="602"/>
      <c r="C27" s="603"/>
      <c r="D27" s="603"/>
      <c r="E27" s="603"/>
      <c r="F27" s="605"/>
      <c r="G27" s="607"/>
      <c r="H27" s="27" t="s">
        <v>27</v>
      </c>
      <c r="I27" s="27" t="s">
        <v>16</v>
      </c>
      <c r="J27" s="27" t="s">
        <v>27</v>
      </c>
      <c r="K27" s="27" t="s">
        <v>16</v>
      </c>
      <c r="L27" s="612"/>
      <c r="M27" s="594"/>
    </row>
    <row r="28" spans="1:13" ht="21" thickTop="1">
      <c r="A28" s="137"/>
      <c r="B28" s="608"/>
      <c r="C28" s="609"/>
      <c r="D28" s="609"/>
      <c r="E28" s="610"/>
      <c r="F28" s="138">
        <v>17</v>
      </c>
      <c r="G28" s="139"/>
      <c r="H28" s="140">
        <v>18</v>
      </c>
      <c r="I28" s="295">
        <f aca="true" t="shared" si="3" ref="I28:I38">SUM(H28)*$F28</f>
        <v>306</v>
      </c>
      <c r="J28" s="142">
        <v>19</v>
      </c>
      <c r="K28" s="295">
        <f aca="true" t="shared" si="4" ref="K28:K35">SUM(J28)*$F28</f>
        <v>323</v>
      </c>
      <c r="L28" s="297">
        <f aca="true" t="shared" si="5" ref="L28:L38">SUM(,I28,K28)</f>
        <v>629</v>
      </c>
      <c r="M28" s="139"/>
    </row>
    <row r="29" spans="1:13" ht="21">
      <c r="A29" s="181"/>
      <c r="B29" s="580"/>
      <c r="C29" s="581"/>
      <c r="D29" s="581"/>
      <c r="E29" s="582"/>
      <c r="F29" s="148">
        <v>20</v>
      </c>
      <c r="G29" s="149"/>
      <c r="H29" s="150">
        <v>222</v>
      </c>
      <c r="I29" s="295">
        <f t="shared" si="3"/>
        <v>4440</v>
      </c>
      <c r="J29" s="182">
        <v>221</v>
      </c>
      <c r="K29" s="295">
        <f t="shared" si="4"/>
        <v>4420</v>
      </c>
      <c r="L29" s="297">
        <f t="shared" si="5"/>
        <v>8860</v>
      </c>
      <c r="M29" s="149"/>
    </row>
    <row r="30" spans="1:13" ht="21">
      <c r="A30" s="183"/>
      <c r="B30" s="580"/>
      <c r="C30" s="581"/>
      <c r="D30" s="581"/>
      <c r="E30" s="582"/>
      <c r="F30" s="184"/>
      <c r="G30" s="185"/>
      <c r="H30" s="143"/>
      <c r="I30" s="295">
        <f t="shared" si="3"/>
        <v>0</v>
      </c>
      <c r="J30" s="186"/>
      <c r="K30" s="295">
        <f t="shared" si="4"/>
        <v>0</v>
      </c>
      <c r="L30" s="297">
        <f t="shared" si="5"/>
        <v>0</v>
      </c>
      <c r="M30" s="187"/>
    </row>
    <row r="31" spans="1:13" ht="21">
      <c r="A31" s="181"/>
      <c r="B31" s="597"/>
      <c r="C31" s="598"/>
      <c r="D31" s="598"/>
      <c r="E31" s="599"/>
      <c r="F31" s="184"/>
      <c r="G31" s="185"/>
      <c r="H31" s="143"/>
      <c r="I31" s="298">
        <f t="shared" si="3"/>
        <v>0</v>
      </c>
      <c r="J31" s="186"/>
      <c r="K31" s="298">
        <f t="shared" si="4"/>
        <v>0</v>
      </c>
      <c r="L31" s="301">
        <f t="shared" si="5"/>
        <v>0</v>
      </c>
      <c r="M31" s="187"/>
    </row>
    <row r="32" spans="1:13" ht="21">
      <c r="A32" s="190"/>
      <c r="B32" s="191"/>
      <c r="C32" s="192"/>
      <c r="D32" s="583"/>
      <c r="E32" s="584"/>
      <c r="F32" s="184"/>
      <c r="G32" s="185"/>
      <c r="H32" s="143"/>
      <c r="I32" s="295">
        <f t="shared" si="3"/>
        <v>0</v>
      </c>
      <c r="J32" s="195"/>
      <c r="K32" s="295">
        <f t="shared" si="4"/>
        <v>0</v>
      </c>
      <c r="L32" s="297">
        <f t="shared" si="5"/>
        <v>0</v>
      </c>
      <c r="M32" s="196"/>
    </row>
    <row r="33" spans="1:13" ht="21">
      <c r="A33" s="190"/>
      <c r="B33" s="191"/>
      <c r="C33" s="192"/>
      <c r="D33" s="583"/>
      <c r="E33" s="584"/>
      <c r="F33" s="197"/>
      <c r="G33" s="185"/>
      <c r="H33" s="143"/>
      <c r="I33" s="298">
        <f t="shared" si="3"/>
        <v>0</v>
      </c>
      <c r="J33" s="195"/>
      <c r="K33" s="295">
        <f t="shared" si="4"/>
        <v>0</v>
      </c>
      <c r="L33" s="301">
        <f t="shared" si="5"/>
        <v>0</v>
      </c>
      <c r="M33" s="196"/>
    </row>
    <row r="34" spans="1:13" ht="21">
      <c r="A34" s="190"/>
      <c r="B34" s="191"/>
      <c r="C34" s="192"/>
      <c r="D34" s="583"/>
      <c r="E34" s="584"/>
      <c r="F34" s="197"/>
      <c r="G34" s="185"/>
      <c r="H34" s="143"/>
      <c r="I34" s="295">
        <f t="shared" si="3"/>
        <v>0</v>
      </c>
      <c r="J34" s="195"/>
      <c r="K34" s="295">
        <f t="shared" si="4"/>
        <v>0</v>
      </c>
      <c r="L34" s="297">
        <f t="shared" si="5"/>
        <v>0</v>
      </c>
      <c r="M34" s="196"/>
    </row>
    <row r="35" spans="1:13" ht="21">
      <c r="A35" s="190"/>
      <c r="B35" s="191"/>
      <c r="C35" s="192"/>
      <c r="D35" s="583"/>
      <c r="E35" s="584"/>
      <c r="F35" s="184"/>
      <c r="G35" s="185"/>
      <c r="H35" s="143"/>
      <c r="I35" s="298">
        <f t="shared" si="3"/>
        <v>0</v>
      </c>
      <c r="J35" s="195"/>
      <c r="K35" s="298">
        <f t="shared" si="4"/>
        <v>0</v>
      </c>
      <c r="L35" s="301">
        <f t="shared" si="5"/>
        <v>0</v>
      </c>
      <c r="M35" s="196"/>
    </row>
    <row r="36" spans="1:13" ht="21">
      <c r="A36" s="181"/>
      <c r="B36" s="580"/>
      <c r="C36" s="581"/>
      <c r="D36" s="581"/>
      <c r="E36" s="582"/>
      <c r="F36" s="198"/>
      <c r="G36" s="199"/>
      <c r="H36" s="200"/>
      <c r="I36" s="295">
        <f t="shared" si="3"/>
        <v>0</v>
      </c>
      <c r="J36" s="201"/>
      <c r="K36" s="302">
        <f>SUM(K32:K35)</f>
        <v>0</v>
      </c>
      <c r="L36" s="297">
        <f t="shared" si="5"/>
        <v>0</v>
      </c>
      <c r="M36" s="196"/>
    </row>
    <row r="37" spans="1:13" ht="21">
      <c r="A37" s="190"/>
      <c r="B37" s="580"/>
      <c r="C37" s="581"/>
      <c r="D37" s="581"/>
      <c r="E37" s="582"/>
      <c r="F37" s="184"/>
      <c r="G37" s="185"/>
      <c r="H37" s="143"/>
      <c r="I37" s="298">
        <f t="shared" si="3"/>
        <v>0</v>
      </c>
      <c r="J37" s="186"/>
      <c r="K37" s="295">
        <f>SUM(J37)*$F37</f>
        <v>0</v>
      </c>
      <c r="L37" s="301">
        <f t="shared" si="5"/>
        <v>0</v>
      </c>
      <c r="M37" s="187"/>
    </row>
    <row r="38" spans="1:13" ht="21" thickBot="1">
      <c r="A38" s="190"/>
      <c r="B38" s="209"/>
      <c r="C38" s="590"/>
      <c r="D38" s="591"/>
      <c r="E38" s="592"/>
      <c r="F38" s="210"/>
      <c r="G38" s="211"/>
      <c r="H38" s="189"/>
      <c r="I38" s="295">
        <f t="shared" si="3"/>
        <v>0</v>
      </c>
      <c r="J38" s="186"/>
      <c r="K38" s="295">
        <f>SUM(J38)*$F38</f>
        <v>0</v>
      </c>
      <c r="L38" s="297">
        <f t="shared" si="5"/>
        <v>0</v>
      </c>
      <c r="M38" s="187"/>
    </row>
    <row r="39" spans="1:13" ht="21">
      <c r="A39" s="212"/>
      <c r="B39" s="213"/>
      <c r="C39" s="214"/>
      <c r="D39" s="215"/>
      <c r="E39" s="215" t="s">
        <v>84</v>
      </c>
      <c r="F39" s="291"/>
      <c r="G39" s="215"/>
      <c r="H39" s="292"/>
      <c r="I39" s="299">
        <f>SUM(I28:I38)</f>
        <v>4746</v>
      </c>
      <c r="J39" s="221"/>
      <c r="K39" s="303">
        <f>SUM(K28:K38)</f>
        <v>4743</v>
      </c>
      <c r="L39" s="303">
        <f>SUM(L28:L38)</f>
        <v>9489</v>
      </c>
      <c r="M39" s="223"/>
    </row>
    <row r="40" spans="1:13" ht="21" thickBot="1">
      <c r="A40" s="224"/>
      <c r="B40" s="213"/>
      <c r="C40" s="214"/>
      <c r="D40" s="215"/>
      <c r="E40" s="215" t="s">
        <v>85</v>
      </c>
      <c r="F40" s="291"/>
      <c r="G40" s="215"/>
      <c r="H40" s="292"/>
      <c r="I40" s="300">
        <f>SUM(I18+I39)</f>
        <v>5088</v>
      </c>
      <c r="J40" s="227"/>
      <c r="K40" s="300">
        <f>SUM(K18+K39)</f>
        <v>5110</v>
      </c>
      <c r="L40" s="300">
        <f>SUM(L18+L39)</f>
        <v>10198</v>
      </c>
      <c r="M40" s="228"/>
    </row>
    <row r="41" spans="1:13" ht="24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4">
      <c r="A42" s="113"/>
      <c r="B42" s="113"/>
      <c r="C42" s="113"/>
      <c r="D42" s="10"/>
      <c r="E42" s="707" t="s">
        <v>121</v>
      </c>
      <c r="F42" s="585"/>
      <c r="G42" s="585"/>
      <c r="H42" s="585"/>
      <c r="I42" s="707" t="s">
        <v>104</v>
      </c>
      <c r="J42" s="707"/>
      <c r="K42" s="707"/>
      <c r="L42" s="707"/>
      <c r="M42" s="30"/>
    </row>
    <row r="43" spans="1:13" ht="24">
      <c r="A43" s="113"/>
      <c r="B43" s="113"/>
      <c r="C43" s="113"/>
      <c r="D43" s="10"/>
      <c r="E43" s="585" t="s">
        <v>105</v>
      </c>
      <c r="F43" s="585"/>
      <c r="G43" s="585"/>
      <c r="H43" s="585"/>
      <c r="I43" s="585" t="s">
        <v>105</v>
      </c>
      <c r="J43" s="585"/>
      <c r="K43" s="585"/>
      <c r="L43" s="585"/>
      <c r="M43" s="30"/>
    </row>
    <row r="44" spans="1:13" ht="24">
      <c r="A44" s="113"/>
      <c r="B44" s="113"/>
      <c r="C44" s="113"/>
      <c r="D44" s="10"/>
      <c r="E44" s="169"/>
      <c r="F44" s="169"/>
      <c r="G44" s="169"/>
      <c r="H44" s="169"/>
      <c r="I44" s="585" t="s">
        <v>106</v>
      </c>
      <c r="J44" s="585"/>
      <c r="K44" s="585"/>
      <c r="L44" s="585"/>
      <c r="M44" s="30"/>
    </row>
    <row r="45" spans="1:13" ht="24">
      <c r="A45" s="586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30" t="s">
        <v>101</v>
      </c>
      <c r="M45" s="130"/>
    </row>
    <row r="46" spans="1:13" ht="24">
      <c r="A46" s="180" t="s">
        <v>81</v>
      </c>
      <c r="B46" s="180"/>
      <c r="C46" s="175"/>
      <c r="D46" s="175"/>
      <c r="E46" s="293" t="str">
        <f>+E2</f>
        <v>อาคาร</v>
      </c>
      <c r="F46" s="344"/>
      <c r="G46" s="345"/>
      <c r="H46" s="172"/>
      <c r="I46" s="176"/>
      <c r="J46" s="175"/>
      <c r="K46" s="175"/>
      <c r="L46" s="175"/>
      <c r="M46" s="175"/>
    </row>
    <row r="47" spans="1:13" ht="21" thickBot="1">
      <c r="A47" s="587" t="s">
        <v>0</v>
      </c>
      <c r="B47" s="587"/>
      <c r="C47" s="587"/>
      <c r="D47" s="293" t="str">
        <f>+D25</f>
        <v>โรงเรียน....................................</v>
      </c>
      <c r="E47" s="293"/>
      <c r="F47" s="293"/>
      <c r="G47" s="293"/>
      <c r="H47" s="175"/>
      <c r="I47" s="177" t="s">
        <v>102</v>
      </c>
      <c r="J47" s="294" t="str">
        <f>+J3</f>
        <v>สพป.......................................................</v>
      </c>
      <c r="K47" s="294"/>
      <c r="L47" s="294"/>
      <c r="M47" s="178"/>
    </row>
    <row r="48" spans="1:13" ht="21" thickTop="1">
      <c r="A48" s="593" t="s">
        <v>3</v>
      </c>
      <c r="B48" s="600" t="s">
        <v>4</v>
      </c>
      <c r="C48" s="601"/>
      <c r="D48" s="601"/>
      <c r="E48" s="601"/>
      <c r="F48" s="604" t="s">
        <v>11</v>
      </c>
      <c r="G48" s="606" t="s">
        <v>13</v>
      </c>
      <c r="H48" s="595" t="s">
        <v>19</v>
      </c>
      <c r="I48" s="596"/>
      <c r="J48" s="595" t="s">
        <v>15</v>
      </c>
      <c r="K48" s="596"/>
      <c r="L48" s="611" t="s">
        <v>17</v>
      </c>
      <c r="M48" s="593" t="s">
        <v>5</v>
      </c>
    </row>
    <row r="49" spans="1:13" ht="21" thickBot="1">
      <c r="A49" s="594"/>
      <c r="B49" s="602"/>
      <c r="C49" s="603"/>
      <c r="D49" s="603"/>
      <c r="E49" s="603"/>
      <c r="F49" s="605"/>
      <c r="G49" s="607"/>
      <c r="H49" s="27" t="s">
        <v>27</v>
      </c>
      <c r="I49" s="27" t="s">
        <v>16</v>
      </c>
      <c r="J49" s="27" t="s">
        <v>27</v>
      </c>
      <c r="K49" s="27" t="s">
        <v>16</v>
      </c>
      <c r="L49" s="612"/>
      <c r="M49" s="594"/>
    </row>
    <row r="50" spans="1:13" ht="21" thickTop="1">
      <c r="A50" s="137"/>
      <c r="B50" s="608"/>
      <c r="C50" s="609"/>
      <c r="D50" s="609"/>
      <c r="E50" s="610"/>
      <c r="F50" s="138">
        <v>23</v>
      </c>
      <c r="G50" s="139"/>
      <c r="H50" s="140">
        <v>24</v>
      </c>
      <c r="I50" s="141">
        <f aca="true" t="shared" si="6" ref="I50:I60">SUM(H50)*$F50</f>
        <v>552</v>
      </c>
      <c r="J50" s="142">
        <v>25</v>
      </c>
      <c r="K50" s="141">
        <f aca="true" t="shared" si="7" ref="K50:K57">SUM(J50)*$F50</f>
        <v>575</v>
      </c>
      <c r="L50" s="143">
        <f aca="true" t="shared" si="8" ref="L50:L60">SUM(,I50,K50)</f>
        <v>1127</v>
      </c>
      <c r="M50" s="139"/>
    </row>
    <row r="51" spans="1:13" ht="21">
      <c r="A51" s="181"/>
      <c r="B51" s="580"/>
      <c r="C51" s="581"/>
      <c r="D51" s="581"/>
      <c r="E51" s="582"/>
      <c r="F51" s="148">
        <v>26</v>
      </c>
      <c r="G51" s="149"/>
      <c r="H51" s="150">
        <v>222</v>
      </c>
      <c r="I51" s="141">
        <f t="shared" si="6"/>
        <v>5772</v>
      </c>
      <c r="J51" s="182">
        <v>27</v>
      </c>
      <c r="K51" s="141">
        <f t="shared" si="7"/>
        <v>702</v>
      </c>
      <c r="L51" s="143">
        <f t="shared" si="8"/>
        <v>6474</v>
      </c>
      <c r="M51" s="149"/>
    </row>
    <row r="52" spans="1:13" ht="21">
      <c r="A52" s="183"/>
      <c r="B52" s="580"/>
      <c r="C52" s="581"/>
      <c r="D52" s="581"/>
      <c r="E52" s="582"/>
      <c r="F52" s="184"/>
      <c r="G52" s="185"/>
      <c r="H52" s="143"/>
      <c r="I52" s="141">
        <f t="shared" si="6"/>
        <v>0</v>
      </c>
      <c r="J52" s="186"/>
      <c r="K52" s="141">
        <f t="shared" si="7"/>
        <v>0</v>
      </c>
      <c r="L52" s="143">
        <f t="shared" si="8"/>
        <v>0</v>
      </c>
      <c r="M52" s="187"/>
    </row>
    <row r="53" spans="1:13" ht="21">
      <c r="A53" s="181"/>
      <c r="B53" s="597"/>
      <c r="C53" s="598"/>
      <c r="D53" s="598"/>
      <c r="E53" s="599"/>
      <c r="F53" s="184"/>
      <c r="G53" s="185"/>
      <c r="H53" s="143"/>
      <c r="I53" s="188">
        <f t="shared" si="6"/>
        <v>0</v>
      </c>
      <c r="J53" s="186"/>
      <c r="K53" s="188">
        <f t="shared" si="7"/>
        <v>0</v>
      </c>
      <c r="L53" s="189">
        <f t="shared" si="8"/>
        <v>0</v>
      </c>
      <c r="M53" s="187"/>
    </row>
    <row r="54" spans="1:13" ht="21">
      <c r="A54" s="190"/>
      <c r="B54" s="191"/>
      <c r="C54" s="192"/>
      <c r="D54" s="583"/>
      <c r="E54" s="584"/>
      <c r="F54" s="184"/>
      <c r="G54" s="185"/>
      <c r="H54" s="143"/>
      <c r="I54" s="141">
        <f t="shared" si="6"/>
        <v>0</v>
      </c>
      <c r="J54" s="195"/>
      <c r="K54" s="141">
        <f t="shared" si="7"/>
        <v>0</v>
      </c>
      <c r="L54" s="143">
        <f t="shared" si="8"/>
        <v>0</v>
      </c>
      <c r="M54" s="196"/>
    </row>
    <row r="55" spans="1:13" ht="21">
      <c r="A55" s="190"/>
      <c r="B55" s="191"/>
      <c r="C55" s="192"/>
      <c r="D55" s="583"/>
      <c r="E55" s="584"/>
      <c r="F55" s="197"/>
      <c r="G55" s="185"/>
      <c r="H55" s="143"/>
      <c r="I55" s="188">
        <f t="shared" si="6"/>
        <v>0</v>
      </c>
      <c r="J55" s="195"/>
      <c r="K55" s="141">
        <f t="shared" si="7"/>
        <v>0</v>
      </c>
      <c r="L55" s="189">
        <f t="shared" si="8"/>
        <v>0</v>
      </c>
      <c r="M55" s="196"/>
    </row>
    <row r="56" spans="1:13" ht="21">
      <c r="A56" s="190"/>
      <c r="B56" s="191"/>
      <c r="C56" s="192"/>
      <c r="D56" s="583"/>
      <c r="E56" s="584"/>
      <c r="F56" s="197"/>
      <c r="G56" s="185"/>
      <c r="H56" s="143"/>
      <c r="I56" s="141">
        <f t="shared" si="6"/>
        <v>0</v>
      </c>
      <c r="J56" s="195"/>
      <c r="K56" s="141">
        <f t="shared" si="7"/>
        <v>0</v>
      </c>
      <c r="L56" s="143">
        <f t="shared" si="8"/>
        <v>0</v>
      </c>
      <c r="M56" s="196"/>
    </row>
    <row r="57" spans="1:13" ht="21">
      <c r="A57" s="190"/>
      <c r="B57" s="191"/>
      <c r="C57" s="192"/>
      <c r="D57" s="583"/>
      <c r="E57" s="584"/>
      <c r="F57" s="184"/>
      <c r="G57" s="185"/>
      <c r="H57" s="143"/>
      <c r="I57" s="188">
        <f t="shared" si="6"/>
        <v>0</v>
      </c>
      <c r="J57" s="195"/>
      <c r="K57" s="188">
        <f t="shared" si="7"/>
        <v>0</v>
      </c>
      <c r="L57" s="189">
        <f t="shared" si="8"/>
        <v>0</v>
      </c>
      <c r="M57" s="196"/>
    </row>
    <row r="58" spans="1:13" ht="21">
      <c r="A58" s="181"/>
      <c r="B58" s="580"/>
      <c r="C58" s="581"/>
      <c r="D58" s="581"/>
      <c r="E58" s="582"/>
      <c r="F58" s="198"/>
      <c r="G58" s="199"/>
      <c r="H58" s="200"/>
      <c r="I58" s="141">
        <f t="shared" si="6"/>
        <v>0</v>
      </c>
      <c r="J58" s="201"/>
      <c r="K58" s="202">
        <f>SUM(K54:K57)</f>
        <v>0</v>
      </c>
      <c r="L58" s="143">
        <f t="shared" si="8"/>
        <v>0</v>
      </c>
      <c r="M58" s="196"/>
    </row>
    <row r="59" spans="1:13" ht="21">
      <c r="A59" s="190"/>
      <c r="B59" s="580"/>
      <c r="C59" s="581"/>
      <c r="D59" s="581"/>
      <c r="E59" s="582"/>
      <c r="F59" s="184"/>
      <c r="G59" s="185"/>
      <c r="H59" s="143"/>
      <c r="I59" s="188">
        <f t="shared" si="6"/>
        <v>0</v>
      </c>
      <c r="J59" s="186"/>
      <c r="K59" s="141">
        <f>SUM(J59)*$F59</f>
        <v>0</v>
      </c>
      <c r="L59" s="189">
        <f t="shared" si="8"/>
        <v>0</v>
      </c>
      <c r="M59" s="187"/>
    </row>
    <row r="60" spans="1:13" ht="21" thickBot="1">
      <c r="A60" s="190"/>
      <c r="B60" s="191"/>
      <c r="C60" s="192"/>
      <c r="D60" s="588"/>
      <c r="E60" s="589"/>
      <c r="F60" s="184"/>
      <c r="G60" s="185"/>
      <c r="H60" s="143"/>
      <c r="I60" s="141">
        <f t="shared" si="6"/>
        <v>0</v>
      </c>
      <c r="J60" s="195"/>
      <c r="K60" s="141">
        <f>SUM(J60)*$F60</f>
        <v>0</v>
      </c>
      <c r="L60" s="143">
        <f t="shared" si="8"/>
        <v>0</v>
      </c>
      <c r="M60" s="196"/>
    </row>
    <row r="61" spans="1:13" ht="21">
      <c r="A61" s="212"/>
      <c r="B61" s="213"/>
      <c r="C61" s="214"/>
      <c r="D61" s="215"/>
      <c r="E61" s="215" t="s">
        <v>88</v>
      </c>
      <c r="F61" s="291"/>
      <c r="G61" s="215"/>
      <c r="H61" s="292"/>
      <c r="I61" s="220">
        <f>SUM(I50:I60)</f>
        <v>6324</v>
      </c>
      <c r="J61" s="221"/>
      <c r="K61" s="222">
        <f>SUM(K50:K60)</f>
        <v>1277</v>
      </c>
      <c r="L61" s="222">
        <f>SUM(L50:L60)</f>
        <v>7601</v>
      </c>
      <c r="M61" s="223"/>
    </row>
    <row r="62" spans="1:13" ht="21" thickBot="1">
      <c r="A62" s="224"/>
      <c r="B62" s="213"/>
      <c r="C62" s="214"/>
      <c r="D62" s="215"/>
      <c r="E62" s="215" t="s">
        <v>89</v>
      </c>
      <c r="F62" s="291"/>
      <c r="G62" s="215"/>
      <c r="H62" s="292"/>
      <c r="I62" s="226">
        <f>SUM(I40+I61)</f>
        <v>11412</v>
      </c>
      <c r="J62" s="227"/>
      <c r="K62" s="226">
        <f>SUM(K40+K61)</f>
        <v>6387</v>
      </c>
      <c r="L62" s="226">
        <f>SUM(L40+L61)</f>
        <v>17799</v>
      </c>
      <c r="M62" s="228"/>
    </row>
    <row r="63" spans="1:13" ht="24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4">
      <c r="A64" s="113"/>
      <c r="B64" s="113"/>
      <c r="C64" s="113"/>
      <c r="D64" s="10"/>
      <c r="E64" s="707" t="s">
        <v>121</v>
      </c>
      <c r="F64" s="585"/>
      <c r="G64" s="585"/>
      <c r="H64" s="585"/>
      <c r="I64" s="707" t="s">
        <v>104</v>
      </c>
      <c r="J64" s="707"/>
      <c r="K64" s="707"/>
      <c r="L64" s="707"/>
      <c r="M64" s="30"/>
    </row>
    <row r="65" spans="1:13" ht="24">
      <c r="A65" s="113"/>
      <c r="B65" s="113"/>
      <c r="C65" s="113"/>
      <c r="D65" s="10"/>
      <c r="E65" s="585" t="s">
        <v>105</v>
      </c>
      <c r="F65" s="585"/>
      <c r="G65" s="585"/>
      <c r="H65" s="585"/>
      <c r="I65" s="585" t="s">
        <v>105</v>
      </c>
      <c r="J65" s="585"/>
      <c r="K65" s="585"/>
      <c r="L65" s="585"/>
      <c r="M65" s="30"/>
    </row>
    <row r="66" spans="1:13" ht="24">
      <c r="A66" s="113"/>
      <c r="B66" s="113"/>
      <c r="C66" s="113"/>
      <c r="D66" s="10"/>
      <c r="E66" s="169"/>
      <c r="F66" s="169"/>
      <c r="G66" s="169"/>
      <c r="H66" s="169"/>
      <c r="I66" s="585" t="s">
        <v>106</v>
      </c>
      <c r="J66" s="585"/>
      <c r="K66" s="585"/>
      <c r="L66" s="585"/>
      <c r="M66" s="30"/>
    </row>
    <row r="67" spans="1:13" ht="24">
      <c r="A67" s="586" t="s">
        <v>26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30" t="s">
        <v>101</v>
      </c>
      <c r="M67" s="130"/>
    </row>
    <row r="68" spans="1:13" ht="24">
      <c r="A68" s="180" t="s">
        <v>81</v>
      </c>
      <c r="B68" s="180"/>
      <c r="C68" s="175"/>
      <c r="D68" s="175"/>
      <c r="E68" s="293" t="str">
        <f>+E2</f>
        <v>อาคาร</v>
      </c>
      <c r="F68" s="344"/>
      <c r="G68" s="345"/>
      <c r="H68" s="172"/>
      <c r="I68" s="176"/>
      <c r="J68" s="175"/>
      <c r="K68" s="175"/>
      <c r="L68" s="175"/>
      <c r="M68" s="175"/>
    </row>
    <row r="69" spans="1:13" ht="21" thickBot="1">
      <c r="A69" s="587" t="s">
        <v>0</v>
      </c>
      <c r="B69" s="587"/>
      <c r="C69" s="587"/>
      <c r="D69" s="293" t="str">
        <f>+D47</f>
        <v>โรงเรียน....................................</v>
      </c>
      <c r="E69" s="293"/>
      <c r="F69" s="293"/>
      <c r="G69" s="293"/>
      <c r="H69" s="175"/>
      <c r="I69" s="177" t="s">
        <v>102</v>
      </c>
      <c r="J69" s="294" t="str">
        <f>+J47</f>
        <v>สพป.......................................................</v>
      </c>
      <c r="K69" s="294"/>
      <c r="L69" s="294"/>
      <c r="M69" s="178"/>
    </row>
    <row r="70" spans="1:13" ht="21" thickTop="1">
      <c r="A70" s="593" t="s">
        <v>3</v>
      </c>
      <c r="B70" s="600" t="s">
        <v>4</v>
      </c>
      <c r="C70" s="601"/>
      <c r="D70" s="601"/>
      <c r="E70" s="601"/>
      <c r="F70" s="604" t="s">
        <v>11</v>
      </c>
      <c r="G70" s="606" t="s">
        <v>13</v>
      </c>
      <c r="H70" s="595" t="s">
        <v>19</v>
      </c>
      <c r="I70" s="596"/>
      <c r="J70" s="595" t="s">
        <v>15</v>
      </c>
      <c r="K70" s="596"/>
      <c r="L70" s="611" t="s">
        <v>17</v>
      </c>
      <c r="M70" s="593" t="s">
        <v>5</v>
      </c>
    </row>
    <row r="71" spans="1:13" ht="21" thickBot="1">
      <c r="A71" s="594"/>
      <c r="B71" s="602"/>
      <c r="C71" s="603"/>
      <c r="D71" s="603"/>
      <c r="E71" s="603"/>
      <c r="F71" s="605"/>
      <c r="G71" s="607"/>
      <c r="H71" s="27" t="s">
        <v>27</v>
      </c>
      <c r="I71" s="27" t="s">
        <v>16</v>
      </c>
      <c r="J71" s="27" t="s">
        <v>27</v>
      </c>
      <c r="K71" s="27" t="s">
        <v>16</v>
      </c>
      <c r="L71" s="612"/>
      <c r="M71" s="594"/>
    </row>
    <row r="72" spans="1:13" ht="21" thickTop="1">
      <c r="A72" s="137"/>
      <c r="B72" s="608"/>
      <c r="C72" s="609"/>
      <c r="D72" s="609"/>
      <c r="E72" s="610"/>
      <c r="F72" s="138">
        <v>23</v>
      </c>
      <c r="G72" s="139"/>
      <c r="H72" s="140">
        <v>24</v>
      </c>
      <c r="I72" s="295">
        <f aca="true" t="shared" si="9" ref="I72:I82">SUM(H72)*$F72</f>
        <v>552</v>
      </c>
      <c r="J72" s="142">
        <v>25</v>
      </c>
      <c r="K72" s="295">
        <f aca="true" t="shared" si="10" ref="K72:K79">SUM(J72)*$F72</f>
        <v>575</v>
      </c>
      <c r="L72" s="297">
        <f aca="true" t="shared" si="11" ref="L72:L82">SUM(,I72,K72)</f>
        <v>1127</v>
      </c>
      <c r="M72" s="139"/>
    </row>
    <row r="73" spans="1:13" ht="21">
      <c r="A73" s="181"/>
      <c r="B73" s="580"/>
      <c r="C73" s="581"/>
      <c r="D73" s="581"/>
      <c r="E73" s="582"/>
      <c r="F73" s="148">
        <v>26</v>
      </c>
      <c r="G73" s="149"/>
      <c r="H73" s="150">
        <v>222</v>
      </c>
      <c r="I73" s="295">
        <f t="shared" si="9"/>
        <v>5772</v>
      </c>
      <c r="J73" s="182">
        <v>27</v>
      </c>
      <c r="K73" s="295">
        <f t="shared" si="10"/>
        <v>702</v>
      </c>
      <c r="L73" s="297">
        <f t="shared" si="11"/>
        <v>6474</v>
      </c>
      <c r="M73" s="149"/>
    </row>
    <row r="74" spans="1:13" ht="21">
      <c r="A74" s="183"/>
      <c r="B74" s="580"/>
      <c r="C74" s="581"/>
      <c r="D74" s="581"/>
      <c r="E74" s="582"/>
      <c r="F74" s="184"/>
      <c r="G74" s="185"/>
      <c r="H74" s="143"/>
      <c r="I74" s="295">
        <f t="shared" si="9"/>
        <v>0</v>
      </c>
      <c r="J74" s="186"/>
      <c r="K74" s="295">
        <f t="shared" si="10"/>
        <v>0</v>
      </c>
      <c r="L74" s="297">
        <f t="shared" si="11"/>
        <v>0</v>
      </c>
      <c r="M74" s="187"/>
    </row>
    <row r="75" spans="1:13" ht="21">
      <c r="A75" s="181"/>
      <c r="B75" s="597"/>
      <c r="C75" s="598"/>
      <c r="D75" s="598"/>
      <c r="E75" s="599"/>
      <c r="F75" s="184"/>
      <c r="G75" s="185"/>
      <c r="H75" s="143"/>
      <c r="I75" s="298">
        <f t="shared" si="9"/>
        <v>0</v>
      </c>
      <c r="J75" s="186"/>
      <c r="K75" s="298">
        <f t="shared" si="10"/>
        <v>0</v>
      </c>
      <c r="L75" s="301">
        <f t="shared" si="11"/>
        <v>0</v>
      </c>
      <c r="M75" s="187"/>
    </row>
    <row r="76" spans="1:13" ht="21">
      <c r="A76" s="190"/>
      <c r="B76" s="191"/>
      <c r="C76" s="192"/>
      <c r="D76" s="583"/>
      <c r="E76" s="584"/>
      <c r="F76" s="184"/>
      <c r="G76" s="185"/>
      <c r="H76" s="143"/>
      <c r="I76" s="295">
        <f t="shared" si="9"/>
        <v>0</v>
      </c>
      <c r="J76" s="195"/>
      <c r="K76" s="295">
        <f t="shared" si="10"/>
        <v>0</v>
      </c>
      <c r="L76" s="297">
        <f t="shared" si="11"/>
        <v>0</v>
      </c>
      <c r="M76" s="196"/>
    </row>
    <row r="77" spans="1:13" ht="21">
      <c r="A77" s="190"/>
      <c r="B77" s="191"/>
      <c r="C77" s="192"/>
      <c r="D77" s="583"/>
      <c r="E77" s="584"/>
      <c r="F77" s="197"/>
      <c r="G77" s="185"/>
      <c r="H77" s="143"/>
      <c r="I77" s="298">
        <f t="shared" si="9"/>
        <v>0</v>
      </c>
      <c r="J77" s="195"/>
      <c r="K77" s="295">
        <f t="shared" si="10"/>
        <v>0</v>
      </c>
      <c r="L77" s="301">
        <f t="shared" si="11"/>
        <v>0</v>
      </c>
      <c r="M77" s="196"/>
    </row>
    <row r="78" spans="1:13" ht="21">
      <c r="A78" s="190"/>
      <c r="B78" s="191"/>
      <c r="C78" s="192"/>
      <c r="D78" s="583"/>
      <c r="E78" s="584"/>
      <c r="F78" s="197"/>
      <c r="G78" s="185"/>
      <c r="H78" s="143"/>
      <c r="I78" s="295">
        <f t="shared" si="9"/>
        <v>0</v>
      </c>
      <c r="J78" s="195"/>
      <c r="K78" s="295">
        <f t="shared" si="10"/>
        <v>0</v>
      </c>
      <c r="L78" s="297">
        <f t="shared" si="11"/>
        <v>0</v>
      </c>
      <c r="M78" s="196"/>
    </row>
    <row r="79" spans="1:13" ht="21">
      <c r="A79" s="190"/>
      <c r="B79" s="191"/>
      <c r="C79" s="192"/>
      <c r="D79" s="583"/>
      <c r="E79" s="584"/>
      <c r="F79" s="184"/>
      <c r="G79" s="185"/>
      <c r="H79" s="143"/>
      <c r="I79" s="298">
        <f t="shared" si="9"/>
        <v>0</v>
      </c>
      <c r="J79" s="195"/>
      <c r="K79" s="298">
        <f t="shared" si="10"/>
        <v>0</v>
      </c>
      <c r="L79" s="301">
        <f t="shared" si="11"/>
        <v>0</v>
      </c>
      <c r="M79" s="196"/>
    </row>
    <row r="80" spans="1:13" ht="21">
      <c r="A80" s="181"/>
      <c r="B80" s="580"/>
      <c r="C80" s="581"/>
      <c r="D80" s="581"/>
      <c r="E80" s="582"/>
      <c r="F80" s="198"/>
      <c r="G80" s="199"/>
      <c r="H80" s="200"/>
      <c r="I80" s="295">
        <f t="shared" si="9"/>
        <v>0</v>
      </c>
      <c r="J80" s="201"/>
      <c r="K80" s="302">
        <f>SUM(K76:K79)</f>
        <v>0</v>
      </c>
      <c r="L80" s="297">
        <f t="shared" si="11"/>
        <v>0</v>
      </c>
      <c r="M80" s="196"/>
    </row>
    <row r="81" spans="1:13" ht="21">
      <c r="A81" s="190"/>
      <c r="B81" s="580"/>
      <c r="C81" s="581"/>
      <c r="D81" s="581"/>
      <c r="E81" s="582"/>
      <c r="F81" s="184"/>
      <c r="G81" s="185"/>
      <c r="H81" s="143"/>
      <c r="I81" s="298">
        <f t="shared" si="9"/>
        <v>0</v>
      </c>
      <c r="J81" s="186"/>
      <c r="K81" s="295">
        <f>SUM(J81)*$F81</f>
        <v>0</v>
      </c>
      <c r="L81" s="301">
        <f t="shared" si="11"/>
        <v>0</v>
      </c>
      <c r="M81" s="187"/>
    </row>
    <row r="82" spans="1:13" ht="21" thickBot="1">
      <c r="A82" s="190"/>
      <c r="B82" s="289"/>
      <c r="C82" s="290"/>
      <c r="D82" s="735"/>
      <c r="E82" s="736"/>
      <c r="F82" s="210"/>
      <c r="G82" s="211"/>
      <c r="H82" s="189"/>
      <c r="I82" s="295">
        <f t="shared" si="9"/>
        <v>0</v>
      </c>
      <c r="J82" s="195"/>
      <c r="K82" s="295">
        <f>SUM(J82)*$F82</f>
        <v>0</v>
      </c>
      <c r="L82" s="297">
        <f t="shared" si="11"/>
        <v>0</v>
      </c>
      <c r="M82" s="196"/>
    </row>
    <row r="83" spans="1:13" ht="21">
      <c r="A83" s="212"/>
      <c r="B83" s="213"/>
      <c r="C83" s="214"/>
      <c r="D83" s="215"/>
      <c r="E83" s="215" t="s">
        <v>116</v>
      </c>
      <c r="F83" s="291"/>
      <c r="G83" s="215"/>
      <c r="H83" s="292"/>
      <c r="I83" s="299">
        <f>SUM(I72:I82)</f>
        <v>6324</v>
      </c>
      <c r="J83" s="221"/>
      <c r="K83" s="303">
        <f>SUM(K72:K82)</f>
        <v>1277</v>
      </c>
      <c r="L83" s="303">
        <f>SUM(L72:L82)</f>
        <v>7601</v>
      </c>
      <c r="M83" s="223"/>
    </row>
    <row r="84" spans="1:13" ht="21" thickBot="1">
      <c r="A84" s="224"/>
      <c r="B84" s="213"/>
      <c r="C84" s="214"/>
      <c r="D84" s="215"/>
      <c r="E84" s="215" t="s">
        <v>117</v>
      </c>
      <c r="F84" s="291"/>
      <c r="G84" s="215"/>
      <c r="H84" s="292"/>
      <c r="I84" s="304">
        <f>SUM(I62+I83)</f>
        <v>17736</v>
      </c>
      <c r="J84" s="227"/>
      <c r="K84" s="300">
        <f>SUM(K62+K83)</f>
        <v>7664</v>
      </c>
      <c r="L84" s="300">
        <f>SUM(L62+L83)</f>
        <v>25400</v>
      </c>
      <c r="M84" s="228"/>
    </row>
    <row r="85" spans="1:13" ht="24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4">
      <c r="A86" s="113"/>
      <c r="B86" s="113"/>
      <c r="C86" s="113"/>
      <c r="D86" s="10"/>
      <c r="E86" s="707" t="s">
        <v>121</v>
      </c>
      <c r="F86" s="585"/>
      <c r="G86" s="585"/>
      <c r="H86" s="585"/>
      <c r="I86" s="707" t="s">
        <v>104</v>
      </c>
      <c r="J86" s="707"/>
      <c r="K86" s="707"/>
      <c r="L86" s="707"/>
      <c r="M86" s="30"/>
    </row>
    <row r="87" spans="1:13" ht="24">
      <c r="A87" s="113"/>
      <c r="B87" s="113"/>
      <c r="C87" s="113"/>
      <c r="D87" s="10"/>
      <c r="E87" s="585" t="s">
        <v>105</v>
      </c>
      <c r="F87" s="585"/>
      <c r="G87" s="585"/>
      <c r="H87" s="585"/>
      <c r="I87" s="585" t="s">
        <v>105</v>
      </c>
      <c r="J87" s="585"/>
      <c r="K87" s="585"/>
      <c r="L87" s="585"/>
      <c r="M87" s="30"/>
    </row>
    <row r="88" spans="1:13" ht="24">
      <c r="A88" s="113"/>
      <c r="B88" s="113"/>
      <c r="C88" s="113"/>
      <c r="D88" s="10"/>
      <c r="E88" s="169"/>
      <c r="F88" s="169"/>
      <c r="G88" s="169"/>
      <c r="H88" s="169"/>
      <c r="I88" s="585" t="s">
        <v>106</v>
      </c>
      <c r="J88" s="585"/>
      <c r="K88" s="585"/>
      <c r="L88" s="585"/>
      <c r="M88" s="30"/>
    </row>
    <row r="89" spans="1:13" ht="24">
      <c r="A89" s="586" t="s">
        <v>26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130" t="s">
        <v>101</v>
      </c>
      <c r="M89" s="130"/>
    </row>
    <row r="90" spans="1:13" ht="24">
      <c r="A90" s="180" t="s">
        <v>81</v>
      </c>
      <c r="B90" s="180"/>
      <c r="C90" s="175"/>
      <c r="D90" s="175"/>
      <c r="E90" s="293" t="str">
        <f>+E2</f>
        <v>อาคาร</v>
      </c>
      <c r="F90" s="344"/>
      <c r="G90" s="345"/>
      <c r="H90" s="346"/>
      <c r="I90" s="176"/>
      <c r="J90" s="175"/>
      <c r="K90" s="175"/>
      <c r="L90" s="175"/>
      <c r="M90" s="175"/>
    </row>
    <row r="91" spans="1:13" ht="21" thickBot="1">
      <c r="A91" s="587" t="s">
        <v>0</v>
      </c>
      <c r="B91" s="587"/>
      <c r="C91" s="587"/>
      <c r="D91" s="293" t="str">
        <f>+D69</f>
        <v>โรงเรียน....................................</v>
      </c>
      <c r="E91" s="293"/>
      <c r="F91" s="293"/>
      <c r="G91" s="293"/>
      <c r="H91" s="175"/>
      <c r="I91" s="177" t="s">
        <v>102</v>
      </c>
      <c r="J91" s="294" t="str">
        <f>+J3</f>
        <v>สพป.......................................................</v>
      </c>
      <c r="K91" s="294"/>
      <c r="L91" s="294"/>
      <c r="M91" s="178"/>
    </row>
    <row r="92" spans="1:13" ht="21" thickTop="1">
      <c r="A92" s="593" t="s">
        <v>3</v>
      </c>
      <c r="B92" s="600" t="s">
        <v>4</v>
      </c>
      <c r="C92" s="601"/>
      <c r="D92" s="601"/>
      <c r="E92" s="601"/>
      <c r="F92" s="604" t="s">
        <v>11</v>
      </c>
      <c r="G92" s="606" t="s">
        <v>13</v>
      </c>
      <c r="H92" s="595" t="s">
        <v>19</v>
      </c>
      <c r="I92" s="596"/>
      <c r="J92" s="595" t="s">
        <v>15</v>
      </c>
      <c r="K92" s="596"/>
      <c r="L92" s="611" t="s">
        <v>17</v>
      </c>
      <c r="M92" s="593" t="s">
        <v>5</v>
      </c>
    </row>
    <row r="93" spans="1:13" ht="21" thickBot="1">
      <c r="A93" s="594"/>
      <c r="B93" s="602"/>
      <c r="C93" s="603"/>
      <c r="D93" s="603"/>
      <c r="E93" s="603"/>
      <c r="F93" s="605"/>
      <c r="G93" s="607"/>
      <c r="H93" s="27" t="s">
        <v>27</v>
      </c>
      <c r="I93" s="27" t="s">
        <v>16</v>
      </c>
      <c r="J93" s="27" t="s">
        <v>27</v>
      </c>
      <c r="K93" s="27" t="s">
        <v>16</v>
      </c>
      <c r="L93" s="612"/>
      <c r="M93" s="594"/>
    </row>
    <row r="94" spans="1:13" ht="21" thickTop="1">
      <c r="A94" s="137"/>
      <c r="B94" s="608"/>
      <c r="C94" s="609"/>
      <c r="D94" s="609"/>
      <c r="E94" s="610"/>
      <c r="F94" s="138">
        <v>23</v>
      </c>
      <c r="G94" s="139"/>
      <c r="H94" s="140">
        <v>24</v>
      </c>
      <c r="I94" s="295">
        <f aca="true" t="shared" si="12" ref="I94:I104">SUM(H94)*$F94</f>
        <v>552</v>
      </c>
      <c r="J94" s="142">
        <v>25</v>
      </c>
      <c r="K94" s="295">
        <f aca="true" t="shared" si="13" ref="K94:K101">SUM(J94)*$F94</f>
        <v>575</v>
      </c>
      <c r="L94" s="297">
        <f aca="true" t="shared" si="14" ref="L94:L104">SUM(,I94,K94)</f>
        <v>1127</v>
      </c>
      <c r="M94" s="139"/>
    </row>
    <row r="95" spans="1:13" ht="21">
      <c r="A95" s="181"/>
      <c r="B95" s="580"/>
      <c r="C95" s="581"/>
      <c r="D95" s="581"/>
      <c r="E95" s="582"/>
      <c r="F95" s="148">
        <v>26</v>
      </c>
      <c r="G95" s="149"/>
      <c r="H95" s="150">
        <v>222</v>
      </c>
      <c r="I95" s="295">
        <f t="shared" si="12"/>
        <v>5772</v>
      </c>
      <c r="J95" s="182">
        <v>27</v>
      </c>
      <c r="K95" s="295">
        <f t="shared" si="13"/>
        <v>702</v>
      </c>
      <c r="L95" s="297">
        <f t="shared" si="14"/>
        <v>6474</v>
      </c>
      <c r="M95" s="149"/>
    </row>
    <row r="96" spans="1:13" ht="21">
      <c r="A96" s="183"/>
      <c r="B96" s="580"/>
      <c r="C96" s="581"/>
      <c r="D96" s="581"/>
      <c r="E96" s="582"/>
      <c r="F96" s="184"/>
      <c r="G96" s="185"/>
      <c r="H96" s="143"/>
      <c r="I96" s="295">
        <f t="shared" si="12"/>
        <v>0</v>
      </c>
      <c r="J96" s="186"/>
      <c r="K96" s="295">
        <f t="shared" si="13"/>
        <v>0</v>
      </c>
      <c r="L96" s="297">
        <f t="shared" si="14"/>
        <v>0</v>
      </c>
      <c r="M96" s="187"/>
    </row>
    <row r="97" spans="1:13" ht="21">
      <c r="A97" s="181"/>
      <c r="B97" s="597"/>
      <c r="C97" s="598"/>
      <c r="D97" s="598"/>
      <c r="E97" s="599"/>
      <c r="F97" s="184"/>
      <c r="G97" s="185"/>
      <c r="H97" s="143"/>
      <c r="I97" s="298">
        <f t="shared" si="12"/>
        <v>0</v>
      </c>
      <c r="J97" s="186"/>
      <c r="K97" s="298">
        <f t="shared" si="13"/>
        <v>0</v>
      </c>
      <c r="L97" s="301">
        <f t="shared" si="14"/>
        <v>0</v>
      </c>
      <c r="M97" s="187"/>
    </row>
    <row r="98" spans="1:13" ht="21">
      <c r="A98" s="190"/>
      <c r="B98" s="191"/>
      <c r="C98" s="192"/>
      <c r="D98" s="583"/>
      <c r="E98" s="584"/>
      <c r="F98" s="184"/>
      <c r="G98" s="185"/>
      <c r="H98" s="143"/>
      <c r="I98" s="295">
        <f t="shared" si="12"/>
        <v>0</v>
      </c>
      <c r="J98" s="195"/>
      <c r="K98" s="295">
        <f t="shared" si="13"/>
        <v>0</v>
      </c>
      <c r="L98" s="297">
        <f t="shared" si="14"/>
        <v>0</v>
      </c>
      <c r="M98" s="196"/>
    </row>
    <row r="99" spans="1:13" ht="21">
      <c r="A99" s="190"/>
      <c r="B99" s="191"/>
      <c r="C99" s="192"/>
      <c r="D99" s="583"/>
      <c r="E99" s="584"/>
      <c r="F99" s="197"/>
      <c r="G99" s="185"/>
      <c r="H99" s="143"/>
      <c r="I99" s="298">
        <f t="shared" si="12"/>
        <v>0</v>
      </c>
      <c r="J99" s="195"/>
      <c r="K99" s="295">
        <f t="shared" si="13"/>
        <v>0</v>
      </c>
      <c r="L99" s="301">
        <f t="shared" si="14"/>
        <v>0</v>
      </c>
      <c r="M99" s="196"/>
    </row>
    <row r="100" spans="1:13" ht="21">
      <c r="A100" s="190"/>
      <c r="B100" s="191"/>
      <c r="C100" s="192"/>
      <c r="D100" s="583"/>
      <c r="E100" s="584"/>
      <c r="F100" s="197"/>
      <c r="G100" s="185"/>
      <c r="H100" s="143"/>
      <c r="I100" s="295">
        <f t="shared" si="12"/>
        <v>0</v>
      </c>
      <c r="J100" s="195"/>
      <c r="K100" s="295">
        <f t="shared" si="13"/>
        <v>0</v>
      </c>
      <c r="L100" s="297">
        <f t="shared" si="14"/>
        <v>0</v>
      </c>
      <c r="M100" s="196"/>
    </row>
    <row r="101" spans="1:13" ht="21">
      <c r="A101" s="190"/>
      <c r="B101" s="191"/>
      <c r="C101" s="192"/>
      <c r="D101" s="583"/>
      <c r="E101" s="584"/>
      <c r="F101" s="184"/>
      <c r="G101" s="185"/>
      <c r="H101" s="143"/>
      <c r="I101" s="298">
        <f t="shared" si="12"/>
        <v>0</v>
      </c>
      <c r="J101" s="195"/>
      <c r="K101" s="298">
        <f t="shared" si="13"/>
        <v>0</v>
      </c>
      <c r="L101" s="301">
        <f t="shared" si="14"/>
        <v>0</v>
      </c>
      <c r="M101" s="196"/>
    </row>
    <row r="102" spans="1:13" ht="21">
      <c r="A102" s="181"/>
      <c r="B102" s="580"/>
      <c r="C102" s="581"/>
      <c r="D102" s="581"/>
      <c r="E102" s="582"/>
      <c r="F102" s="198"/>
      <c r="G102" s="199"/>
      <c r="H102" s="200"/>
      <c r="I102" s="295">
        <f t="shared" si="12"/>
        <v>0</v>
      </c>
      <c r="J102" s="201"/>
      <c r="K102" s="302">
        <f>SUM(K98:K101)</f>
        <v>0</v>
      </c>
      <c r="L102" s="297">
        <f t="shared" si="14"/>
        <v>0</v>
      </c>
      <c r="M102" s="196"/>
    </row>
    <row r="103" spans="1:13" ht="21">
      <c r="A103" s="190"/>
      <c r="B103" s="580"/>
      <c r="C103" s="581"/>
      <c r="D103" s="581"/>
      <c r="E103" s="582"/>
      <c r="F103" s="184"/>
      <c r="G103" s="185"/>
      <c r="H103" s="143"/>
      <c r="I103" s="298">
        <f t="shared" si="12"/>
        <v>0</v>
      </c>
      <c r="J103" s="186"/>
      <c r="K103" s="295">
        <f>SUM(J103)*$F103</f>
        <v>0</v>
      </c>
      <c r="L103" s="301">
        <f t="shared" si="14"/>
        <v>0</v>
      </c>
      <c r="M103" s="187"/>
    </row>
    <row r="104" spans="1:13" ht="21" thickBot="1">
      <c r="A104" s="190"/>
      <c r="B104" s="191"/>
      <c r="C104" s="192"/>
      <c r="D104" s="588"/>
      <c r="E104" s="589"/>
      <c r="F104" s="184"/>
      <c r="G104" s="185"/>
      <c r="H104" s="143"/>
      <c r="I104" s="295">
        <f t="shared" si="12"/>
        <v>0</v>
      </c>
      <c r="J104" s="195"/>
      <c r="K104" s="295">
        <f>SUM(J104)*$F104</f>
        <v>0</v>
      </c>
      <c r="L104" s="297">
        <f t="shared" si="14"/>
        <v>0</v>
      </c>
      <c r="M104" s="196"/>
    </row>
    <row r="105" spans="1:13" ht="21">
      <c r="A105" s="212"/>
      <c r="B105" s="213"/>
      <c r="C105" s="214"/>
      <c r="D105" s="215"/>
      <c r="E105" s="215" t="s">
        <v>119</v>
      </c>
      <c r="F105" s="291"/>
      <c r="G105" s="215"/>
      <c r="H105" s="292"/>
      <c r="I105" s="299">
        <f>SUM(I94:I104)</f>
        <v>6324</v>
      </c>
      <c r="J105" s="221"/>
      <c r="K105" s="303">
        <f>SUM(K94:K104)</f>
        <v>1277</v>
      </c>
      <c r="L105" s="303">
        <f>SUM(L94:L104)</f>
        <v>7601</v>
      </c>
      <c r="M105" s="223"/>
    </row>
    <row r="106" spans="1:13" ht="21" thickBot="1">
      <c r="A106" s="224"/>
      <c r="B106" s="213"/>
      <c r="C106" s="214"/>
      <c r="D106" s="215"/>
      <c r="E106" s="215" t="s">
        <v>120</v>
      </c>
      <c r="F106" s="291"/>
      <c r="G106" s="215"/>
      <c r="H106" s="292"/>
      <c r="I106" s="300">
        <f>SUM(I84+I105)</f>
        <v>24060</v>
      </c>
      <c r="J106" s="227"/>
      <c r="K106" s="300">
        <f>SUM(K84+K105)</f>
        <v>8941</v>
      </c>
      <c r="L106" s="300">
        <f>SUM(L84+L105)</f>
        <v>33001</v>
      </c>
      <c r="M106" s="228"/>
    </row>
    <row r="107" spans="1:13" ht="24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4">
      <c r="A108" s="113"/>
      <c r="B108" s="113"/>
      <c r="C108" s="113"/>
      <c r="D108" s="10"/>
      <c r="E108" s="707" t="s">
        <v>121</v>
      </c>
      <c r="F108" s="585"/>
      <c r="G108" s="585"/>
      <c r="H108" s="585"/>
      <c r="I108" s="707" t="s">
        <v>104</v>
      </c>
      <c r="J108" s="707"/>
      <c r="K108" s="707"/>
      <c r="L108" s="707"/>
      <c r="M108" s="30"/>
    </row>
    <row r="109" spans="1:13" ht="24">
      <c r="A109" s="113"/>
      <c r="B109" s="113"/>
      <c r="C109" s="113"/>
      <c r="D109" s="10"/>
      <c r="E109" s="585" t="s">
        <v>105</v>
      </c>
      <c r="F109" s="585"/>
      <c r="G109" s="585"/>
      <c r="H109" s="585"/>
      <c r="I109" s="585" t="s">
        <v>105</v>
      </c>
      <c r="J109" s="585"/>
      <c r="K109" s="585"/>
      <c r="L109" s="585"/>
      <c r="M109" s="30"/>
    </row>
    <row r="110" spans="1:13" ht="24">
      <c r="A110" s="113"/>
      <c r="B110" s="113"/>
      <c r="C110" s="113"/>
      <c r="D110" s="10"/>
      <c r="E110" s="169"/>
      <c r="F110" s="169"/>
      <c r="G110" s="169"/>
      <c r="H110" s="169"/>
      <c r="I110" s="585" t="s">
        <v>106</v>
      </c>
      <c r="J110" s="585"/>
      <c r="K110" s="585"/>
      <c r="L110" s="585"/>
      <c r="M110" s="30"/>
    </row>
  </sheetData>
  <sheetProtection/>
  <mergeCells count="134"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  <mergeCell ref="B103:E103"/>
    <mergeCell ref="D104:E104"/>
    <mergeCell ref="M92:M93"/>
    <mergeCell ref="B94:E94"/>
    <mergeCell ref="B95:E95"/>
    <mergeCell ref="B96:E96"/>
    <mergeCell ref="B97:E97"/>
    <mergeCell ref="D98:E98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M48:M49"/>
    <mergeCell ref="B50:E50"/>
    <mergeCell ref="B51:E51"/>
    <mergeCell ref="B52:E52"/>
    <mergeCell ref="B53:E53"/>
    <mergeCell ref="D54:E54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B37:E37"/>
    <mergeCell ref="L26:L27"/>
    <mergeCell ref="M26:M27"/>
    <mergeCell ref="B28:E28"/>
    <mergeCell ref="B29:E29"/>
    <mergeCell ref="B30:E30"/>
    <mergeCell ref="B31:E31"/>
    <mergeCell ref="A26:A27"/>
    <mergeCell ref="B26:E27"/>
    <mergeCell ref="F26:F27"/>
    <mergeCell ref="G26:G27"/>
    <mergeCell ref="H26:I26"/>
    <mergeCell ref="J26:K26"/>
    <mergeCell ref="I20:L20"/>
    <mergeCell ref="E21:H21"/>
    <mergeCell ref="I21:L21"/>
    <mergeCell ref="I22:L22"/>
    <mergeCell ref="A23:K23"/>
    <mergeCell ref="A25:C25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+'ปร.5สามหน้า'!E2</f>
        <v>อาคาร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349" t="str">
        <f>+'ปร.5สามหน้า'!E3</f>
        <v>โรงเรียน....................................</v>
      </c>
      <c r="E3" s="349"/>
      <c r="H3" s="15" t="s">
        <v>166</v>
      </c>
      <c r="I3" s="655" t="str">
        <f>+'ปร.5สามหน้า'!K3</f>
        <v>dd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+'ปร.5สามหน้า'!E4</f>
        <v>สพป.......................................................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5" t="s">
        <v>11</v>
      </c>
      <c r="H5" s="665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+'ปร.5สามหน้า'!E6</f>
        <v>12ตค58</v>
      </c>
      <c r="F6" s="24"/>
      <c r="G6" s="665"/>
      <c r="H6" s="665"/>
      <c r="I6" s="665"/>
      <c r="J6" s="645"/>
      <c r="K6" s="645"/>
    </row>
    <row r="7" spans="1:11" ht="12" customHeight="1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1.75" customHeight="1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1.75" customHeight="1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+'ปร.5สามหน้า'!K19</f>
        <v>22600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22600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(สองหมื่นสองพันหกร้อยบาทถ้วน)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2:11" s="19" customFormat="1" ht="24.75" thickTop="1"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3" s="19" customFormat="1" ht="24">
      <c r="A23" s="546" t="s">
        <v>71</v>
      </c>
      <c r="B23" s="546"/>
      <c r="C23" s="546"/>
      <c r="D23" s="546"/>
      <c r="E23" s="519" t="s">
        <v>72</v>
      </c>
      <c r="F23" s="519"/>
      <c r="G23" s="519"/>
      <c r="H23" s="519"/>
      <c r="I23" s="37"/>
      <c r="J23" s="37"/>
      <c r="K23" s="6"/>
      <c r="L23" s="101"/>
      <c r="M23" s="102"/>
    </row>
    <row r="24" spans="1:13" ht="30" customHeight="1">
      <c r="A24" s="102"/>
      <c r="B24" s="668"/>
      <c r="C24" s="668"/>
      <c r="D24" s="668"/>
      <c r="E24" s="737" t="s">
        <v>73</v>
      </c>
      <c r="F24" s="737"/>
      <c r="G24" s="553"/>
      <c r="H24" s="553"/>
      <c r="I24" s="36"/>
      <c r="J24" s="36"/>
      <c r="K24" s="6"/>
      <c r="L24" s="36"/>
      <c r="M24" s="6"/>
    </row>
    <row r="25" spans="1:13" ht="24">
      <c r="A25" s="546" t="s">
        <v>74</v>
      </c>
      <c r="B25" s="546"/>
      <c r="C25" s="546"/>
      <c r="D25" s="546"/>
      <c r="E25" s="519" t="s">
        <v>72</v>
      </c>
      <c r="F25" s="519"/>
      <c r="G25" s="36" t="s">
        <v>75</v>
      </c>
      <c r="H25" s="6"/>
      <c r="I25" s="37"/>
      <c r="J25" s="37"/>
      <c r="K25" s="6"/>
      <c r="L25" s="36"/>
      <c r="M25" s="6"/>
    </row>
    <row r="26" spans="1:13" ht="24">
      <c r="A26" s="6"/>
      <c r="B26" s="520"/>
      <c r="C26" s="520"/>
      <c r="D26" s="520"/>
      <c r="E26" s="737" t="s">
        <v>73</v>
      </c>
      <c r="F26" s="737"/>
      <c r="G26" s="37"/>
      <c r="H26" s="6"/>
      <c r="I26" s="36"/>
      <c r="J26" s="36"/>
      <c r="K26" s="6"/>
      <c r="L26" s="36"/>
      <c r="M26" s="6"/>
    </row>
    <row r="27" spans="1:13" ht="30" customHeight="1">
      <c r="A27" s="546" t="s">
        <v>74</v>
      </c>
      <c r="B27" s="546"/>
      <c r="C27" s="546"/>
      <c r="D27" s="546"/>
      <c r="E27" s="519" t="s">
        <v>72</v>
      </c>
      <c r="F27" s="519"/>
      <c r="G27" s="36" t="s">
        <v>86</v>
      </c>
      <c r="H27" s="36"/>
      <c r="I27" s="36"/>
      <c r="J27" s="36"/>
      <c r="K27" s="36"/>
      <c r="L27" s="36"/>
      <c r="M27" s="6"/>
    </row>
    <row r="28" spans="1:13" ht="24">
      <c r="A28" s="6"/>
      <c r="B28" s="520"/>
      <c r="C28" s="520"/>
      <c r="D28" s="520"/>
      <c r="E28" s="737" t="s">
        <v>73</v>
      </c>
      <c r="F28" s="737"/>
      <c r="G28" s="634" t="s">
        <v>123</v>
      </c>
      <c r="H28" s="634"/>
      <c r="I28" s="634"/>
      <c r="J28" s="110"/>
      <c r="K28" s="110"/>
      <c r="L28" s="36"/>
      <c r="M28" s="6"/>
    </row>
    <row r="29" spans="1:13" ht="30" customHeight="1">
      <c r="A29" s="546" t="s">
        <v>76</v>
      </c>
      <c r="B29" s="546"/>
      <c r="C29" s="546"/>
      <c r="D29" s="546"/>
      <c r="E29" s="519" t="s">
        <v>72</v>
      </c>
      <c r="F29" s="519"/>
      <c r="G29" s="111" t="s">
        <v>87</v>
      </c>
      <c r="H29" s="111"/>
      <c r="I29" s="111"/>
      <c r="J29" s="36"/>
      <c r="K29" s="36"/>
      <c r="L29" s="36"/>
      <c r="M29" s="6"/>
    </row>
    <row r="30" spans="1:13" ht="24">
      <c r="A30" s="6"/>
      <c r="B30" s="520"/>
      <c r="C30" s="520"/>
      <c r="D30" s="520"/>
      <c r="E30" s="737" t="s">
        <v>73</v>
      </c>
      <c r="F30" s="737"/>
      <c r="G30" s="634" t="s">
        <v>123</v>
      </c>
      <c r="H30" s="634"/>
      <c r="I30" s="634"/>
      <c r="J30" s="110"/>
      <c r="K30" s="110"/>
      <c r="L30" s="36"/>
      <c r="M30" s="6"/>
    </row>
    <row r="31" spans="2:11" ht="37.5" customHeight="1">
      <c r="B31" s="520"/>
      <c r="C31" s="520"/>
      <c r="D31" s="520"/>
      <c r="E31" s="553"/>
      <c r="F31" s="553"/>
      <c r="G31" s="35"/>
      <c r="H31" s="37"/>
      <c r="I31" s="37"/>
      <c r="J31" s="37"/>
      <c r="K31" s="6"/>
    </row>
    <row r="32" spans="1:11" ht="30" customHeight="1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11" ht="24">
      <c r="B33" s="546"/>
      <c r="C33" s="546"/>
      <c r="D33" s="546"/>
      <c r="E33" s="546"/>
      <c r="F33" s="546"/>
      <c r="G33" s="546"/>
      <c r="H33" s="546"/>
      <c r="I33" s="546"/>
      <c r="J33" s="546"/>
      <c r="K33" s="546"/>
    </row>
  </sheetData>
  <sheetProtection/>
  <mergeCells count="68"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0">
      <selection activeCell="O10" sqref="O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  <c r="N1" s="233"/>
    </row>
    <row r="2" spans="1:13" ht="18.75" customHeight="1">
      <c r="A2" s="173" t="s">
        <v>81</v>
      </c>
      <c r="B2" s="173"/>
      <c r="C2" s="134"/>
      <c r="D2" s="175"/>
      <c r="E2" s="229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s="99" customFormat="1" ht="18.75" customHeight="1">
      <c r="A3" s="621" t="s">
        <v>0</v>
      </c>
      <c r="B3" s="621"/>
      <c r="C3" s="621"/>
      <c r="D3" s="229" t="s">
        <v>113</v>
      </c>
      <c r="E3" s="229"/>
      <c r="F3" s="175"/>
      <c r="G3" s="175"/>
      <c r="H3" s="175"/>
      <c r="I3" s="177" t="s">
        <v>102</v>
      </c>
      <c r="J3" s="231" t="s">
        <v>110</v>
      </c>
      <c r="K3" s="231"/>
      <c r="L3" s="231"/>
      <c r="M3" s="178"/>
    </row>
    <row r="4" spans="1:13" s="100" customFormat="1" ht="18.75" customHeight="1" thickBot="1">
      <c r="A4" s="621" t="s">
        <v>7</v>
      </c>
      <c r="B4" s="621"/>
      <c r="C4" s="621"/>
      <c r="D4" s="615" t="s">
        <v>114</v>
      </c>
      <c r="E4" s="615"/>
      <c r="F4" s="615"/>
      <c r="G4" s="615"/>
      <c r="H4" s="615"/>
      <c r="I4" s="616" t="s">
        <v>2</v>
      </c>
      <c r="J4" s="616"/>
      <c r="K4" s="232" t="s">
        <v>115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18.75" customHeight="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18.75" customHeight="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21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18.75" customHeight="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21">SUM(J8)*$F8</f>
        <v>224</v>
      </c>
      <c r="L8" s="297">
        <f aca="true" t="shared" si="2" ref="L8:L21">SUM(,I8,K8)</f>
        <v>434</v>
      </c>
      <c r="M8" s="139"/>
    </row>
    <row r="9" spans="1:13" ht="18.75" customHeight="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18.75" customHeight="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18.75" customHeight="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18.75" customHeight="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18.75" customHeight="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18.75" customHeight="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18.75" customHeight="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18.75" customHeight="1">
      <c r="A16" s="151"/>
      <c r="B16" s="708"/>
      <c r="C16" s="709"/>
      <c r="D16" s="709"/>
      <c r="E16" s="710"/>
      <c r="F16" s="152"/>
      <c r="G16" s="153"/>
      <c r="H16" s="154"/>
      <c r="I16" s="295">
        <f t="shared" si="0"/>
        <v>0</v>
      </c>
      <c r="J16" s="155"/>
      <c r="K16" s="295">
        <f t="shared" si="1"/>
        <v>0</v>
      </c>
      <c r="L16" s="297">
        <f t="shared" si="2"/>
        <v>0</v>
      </c>
      <c r="M16" s="153"/>
    </row>
    <row r="17" spans="1:13" s="28" customFormat="1" ht="18.75" customHeight="1">
      <c r="A17" s="137"/>
      <c r="B17" s="714"/>
      <c r="C17" s="715"/>
      <c r="D17" s="715"/>
      <c r="E17" s="716"/>
      <c r="F17" s="138"/>
      <c r="G17" s="139"/>
      <c r="H17" s="140"/>
      <c r="I17" s="295">
        <f t="shared" si="0"/>
        <v>0</v>
      </c>
      <c r="J17" s="142"/>
      <c r="K17" s="295">
        <f t="shared" si="1"/>
        <v>0</v>
      </c>
      <c r="L17" s="297">
        <f t="shared" si="2"/>
        <v>0</v>
      </c>
      <c r="M17" s="139"/>
    </row>
    <row r="18" spans="1:13" s="28" customFormat="1" ht="18.75" customHeight="1">
      <c r="A18" s="137"/>
      <c r="B18" s="144"/>
      <c r="C18" s="145"/>
      <c r="D18" s="145"/>
      <c r="E18" s="146"/>
      <c r="F18" s="138"/>
      <c r="G18" s="139"/>
      <c r="H18" s="140"/>
      <c r="I18" s="295">
        <f>SUM(H18)*$F18</f>
        <v>0</v>
      </c>
      <c r="J18" s="142"/>
      <c r="K18" s="295">
        <f>SUM(J18)*$F18</f>
        <v>0</v>
      </c>
      <c r="L18" s="297">
        <f>SUM(,I18,K18)</f>
        <v>0</v>
      </c>
      <c r="M18" s="139"/>
    </row>
    <row r="19" spans="1:13" s="28" customFormat="1" ht="18.75" customHeight="1">
      <c r="A19" s="137"/>
      <c r="B19" s="144"/>
      <c r="C19" s="145"/>
      <c r="D19" s="145"/>
      <c r="E19" s="146"/>
      <c r="F19" s="138"/>
      <c r="G19" s="139"/>
      <c r="H19" s="140"/>
      <c r="I19" s="295">
        <f>SUM(H19)*$F19</f>
        <v>0</v>
      </c>
      <c r="J19" s="142"/>
      <c r="K19" s="295">
        <f>SUM(J19)*$F19</f>
        <v>0</v>
      </c>
      <c r="L19" s="297">
        <f>SUM(,I19,K19)</f>
        <v>0</v>
      </c>
      <c r="M19" s="139"/>
    </row>
    <row r="20" spans="1:13" ht="18.75" customHeight="1">
      <c r="A20" s="147"/>
      <c r="B20" s="717"/>
      <c r="C20" s="718"/>
      <c r="D20" s="718"/>
      <c r="E20" s="719"/>
      <c r="F20" s="148"/>
      <c r="G20" s="149"/>
      <c r="H20" s="150"/>
      <c r="I20" s="295">
        <f t="shared" si="0"/>
        <v>0</v>
      </c>
      <c r="J20" s="150"/>
      <c r="K20" s="295">
        <f t="shared" si="1"/>
        <v>0</v>
      </c>
      <c r="L20" s="297">
        <f t="shared" si="2"/>
        <v>0</v>
      </c>
      <c r="M20" s="149"/>
    </row>
    <row r="21" spans="1:13" ht="18.75" customHeight="1" thickBot="1">
      <c r="A21" s="156"/>
      <c r="B21" s="720"/>
      <c r="C21" s="721"/>
      <c r="D21" s="721"/>
      <c r="E21" s="722"/>
      <c r="F21" s="157"/>
      <c r="G21" s="158"/>
      <c r="H21" s="159"/>
      <c r="I21" s="295">
        <f t="shared" si="0"/>
        <v>0</v>
      </c>
      <c r="J21" s="159"/>
      <c r="K21" s="295">
        <f t="shared" si="1"/>
        <v>0</v>
      </c>
      <c r="L21" s="297">
        <f t="shared" si="2"/>
        <v>0</v>
      </c>
      <c r="M21" s="158"/>
    </row>
    <row r="22" spans="1:13" s="28" customFormat="1" ht="18.75" customHeight="1" thickBot="1" thickTop="1">
      <c r="A22" s="711" t="s">
        <v>14</v>
      </c>
      <c r="B22" s="712"/>
      <c r="C22" s="712"/>
      <c r="D22" s="712"/>
      <c r="E22" s="712"/>
      <c r="F22" s="712"/>
      <c r="G22" s="712"/>
      <c r="H22" s="713"/>
      <c r="I22" s="296">
        <f>SUM(I7:I21)</f>
        <v>342</v>
      </c>
      <c r="J22" s="160"/>
      <c r="K22" s="296">
        <f>SUM(K7:K21)</f>
        <v>367</v>
      </c>
      <c r="L22" s="296">
        <f>SUM(L7:L21)</f>
        <v>709</v>
      </c>
      <c r="M22" s="161"/>
    </row>
    <row r="23" spans="1:13" ht="18.75" customHeight="1" thickTop="1">
      <c r="A23" s="113"/>
      <c r="B23" s="113"/>
      <c r="C23" s="113"/>
      <c r="E23" s="113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3"/>
      <c r="B24" s="113"/>
      <c r="C24" s="113"/>
      <c r="E24" s="585" t="s">
        <v>103</v>
      </c>
      <c r="F24" s="585"/>
      <c r="G24" s="585"/>
      <c r="H24" s="585"/>
      <c r="I24" s="585" t="s">
        <v>104</v>
      </c>
      <c r="J24" s="585"/>
      <c r="K24" s="585"/>
      <c r="L24" s="585"/>
      <c r="M24" s="30"/>
    </row>
    <row r="25" spans="1:13" ht="18.75" customHeight="1">
      <c r="A25" s="113"/>
      <c r="B25" s="113"/>
      <c r="C25" s="113"/>
      <c r="E25" s="585" t="s">
        <v>105</v>
      </c>
      <c r="F25" s="585"/>
      <c r="G25" s="585"/>
      <c r="H25" s="585"/>
      <c r="I25" s="585" t="s">
        <v>105</v>
      </c>
      <c r="J25" s="585"/>
      <c r="K25" s="585"/>
      <c r="L25" s="585"/>
      <c r="M25" s="30"/>
    </row>
    <row r="26" spans="1:13" s="28" customFormat="1" ht="18.75" customHeight="1">
      <c r="A26" s="113"/>
      <c r="B26" s="113"/>
      <c r="C26" s="113"/>
      <c r="D26" s="10"/>
      <c r="E26" s="169"/>
      <c r="F26" s="169"/>
      <c r="G26" s="169"/>
      <c r="H26" s="169"/>
      <c r="I26" s="585" t="s">
        <v>106</v>
      </c>
      <c r="J26" s="585"/>
      <c r="K26" s="585"/>
      <c r="L26" s="585"/>
      <c r="M26" s="30"/>
    </row>
    <row r="27" spans="1:13" ht="18.75" customHeight="1">
      <c r="A27" s="586" t="s">
        <v>26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130" t="s">
        <v>101</v>
      </c>
      <c r="M27" s="130"/>
    </row>
    <row r="28" spans="1:13" ht="18.75" customHeight="1">
      <c r="A28" s="180" t="s">
        <v>81</v>
      </c>
      <c r="B28" s="180"/>
      <c r="C28" s="175"/>
      <c r="D28" s="175"/>
      <c r="E28" s="293" t="str">
        <f>+E2</f>
        <v>อาคาร</v>
      </c>
      <c r="F28" s="170"/>
      <c r="G28" s="171"/>
      <c r="H28" s="172"/>
      <c r="I28" s="176"/>
      <c r="J28" s="175"/>
      <c r="K28" s="175"/>
      <c r="L28" s="175"/>
      <c r="M28" s="175"/>
    </row>
    <row r="29" spans="1:13" ht="18.75" customHeight="1" thickBot="1">
      <c r="A29" s="587" t="s">
        <v>0</v>
      </c>
      <c r="B29" s="587"/>
      <c r="C29" s="587"/>
      <c r="D29" s="293" t="str">
        <f>+D3</f>
        <v>โรงเรียน....................................</v>
      </c>
      <c r="E29" s="293"/>
      <c r="F29" s="175"/>
      <c r="G29" s="175"/>
      <c r="H29" s="175"/>
      <c r="I29" s="177" t="s">
        <v>102</v>
      </c>
      <c r="J29" s="294" t="str">
        <f>+J3</f>
        <v>สพป.......................................................</v>
      </c>
      <c r="K29" s="294"/>
      <c r="L29" s="294"/>
      <c r="M29" s="178"/>
    </row>
    <row r="30" spans="1:13" ht="21" thickTop="1">
      <c r="A30" s="593" t="s">
        <v>3</v>
      </c>
      <c r="B30" s="600" t="s">
        <v>4</v>
      </c>
      <c r="C30" s="601"/>
      <c r="D30" s="601"/>
      <c r="E30" s="601"/>
      <c r="F30" s="604" t="s">
        <v>11</v>
      </c>
      <c r="G30" s="606" t="s">
        <v>13</v>
      </c>
      <c r="H30" s="595" t="s">
        <v>19</v>
      </c>
      <c r="I30" s="596"/>
      <c r="J30" s="595" t="s">
        <v>15</v>
      </c>
      <c r="K30" s="596"/>
      <c r="L30" s="611" t="s">
        <v>17</v>
      </c>
      <c r="M30" s="593" t="s">
        <v>5</v>
      </c>
    </row>
    <row r="31" spans="1:13" ht="18.75" customHeight="1" thickBot="1">
      <c r="A31" s="594"/>
      <c r="B31" s="602"/>
      <c r="C31" s="603"/>
      <c r="D31" s="603"/>
      <c r="E31" s="603"/>
      <c r="F31" s="605"/>
      <c r="G31" s="607"/>
      <c r="H31" s="27" t="s">
        <v>27</v>
      </c>
      <c r="I31" s="27" t="s">
        <v>16</v>
      </c>
      <c r="J31" s="27" t="s">
        <v>27</v>
      </c>
      <c r="K31" s="27" t="s">
        <v>16</v>
      </c>
      <c r="L31" s="612"/>
      <c r="M31" s="594"/>
    </row>
    <row r="32" spans="1:13" ht="18.75" customHeight="1" thickTop="1">
      <c r="A32" s="137"/>
      <c r="B32" s="608"/>
      <c r="C32" s="609"/>
      <c r="D32" s="609"/>
      <c r="E32" s="610"/>
      <c r="F32" s="138">
        <v>17</v>
      </c>
      <c r="G32" s="139"/>
      <c r="H32" s="140">
        <v>18</v>
      </c>
      <c r="I32" s="295">
        <f aca="true" t="shared" si="3" ref="I32:I46">SUM(H32)*$F32</f>
        <v>306</v>
      </c>
      <c r="J32" s="142">
        <v>19</v>
      </c>
      <c r="K32" s="295">
        <f aca="true" t="shared" si="4" ref="K32:K39">SUM(J32)*$F32</f>
        <v>323</v>
      </c>
      <c r="L32" s="297">
        <f aca="true" t="shared" si="5" ref="L32:L46">SUM(,I32,K32)</f>
        <v>629</v>
      </c>
      <c r="M32" s="139"/>
    </row>
    <row r="33" spans="1:13" ht="18.75" customHeight="1">
      <c r="A33" s="181"/>
      <c r="B33" s="580"/>
      <c r="C33" s="581"/>
      <c r="D33" s="581"/>
      <c r="E33" s="582"/>
      <c r="F33" s="148">
        <v>20</v>
      </c>
      <c r="G33" s="149"/>
      <c r="H33" s="150">
        <v>222</v>
      </c>
      <c r="I33" s="295">
        <f t="shared" si="3"/>
        <v>4440</v>
      </c>
      <c r="J33" s="182">
        <v>221</v>
      </c>
      <c r="K33" s="295">
        <f t="shared" si="4"/>
        <v>4420</v>
      </c>
      <c r="L33" s="297">
        <f t="shared" si="5"/>
        <v>8860</v>
      </c>
      <c r="M33" s="149"/>
    </row>
    <row r="34" spans="1:13" ht="18.75" customHeight="1">
      <c r="A34" s="183"/>
      <c r="B34" s="580"/>
      <c r="C34" s="581"/>
      <c r="D34" s="581"/>
      <c r="E34" s="582"/>
      <c r="F34" s="184"/>
      <c r="G34" s="185"/>
      <c r="H34" s="143"/>
      <c r="I34" s="295">
        <f t="shared" si="3"/>
        <v>0</v>
      </c>
      <c r="J34" s="186"/>
      <c r="K34" s="295">
        <f t="shared" si="4"/>
        <v>0</v>
      </c>
      <c r="L34" s="297">
        <f t="shared" si="5"/>
        <v>0</v>
      </c>
      <c r="M34" s="187"/>
    </row>
    <row r="35" spans="1:13" ht="18.75" customHeight="1">
      <c r="A35" s="181"/>
      <c r="B35" s="597"/>
      <c r="C35" s="598"/>
      <c r="D35" s="598"/>
      <c r="E35" s="599"/>
      <c r="F35" s="184"/>
      <c r="G35" s="185"/>
      <c r="H35" s="143"/>
      <c r="I35" s="298">
        <f t="shared" si="3"/>
        <v>0</v>
      </c>
      <c r="J35" s="186"/>
      <c r="K35" s="298">
        <f t="shared" si="4"/>
        <v>0</v>
      </c>
      <c r="L35" s="301">
        <f t="shared" si="5"/>
        <v>0</v>
      </c>
      <c r="M35" s="187"/>
    </row>
    <row r="36" spans="1:13" ht="18.75" customHeight="1">
      <c r="A36" s="190"/>
      <c r="B36" s="191"/>
      <c r="C36" s="192"/>
      <c r="D36" s="583"/>
      <c r="E36" s="584"/>
      <c r="F36" s="184"/>
      <c r="G36" s="185"/>
      <c r="H36" s="143"/>
      <c r="I36" s="295">
        <f t="shared" si="3"/>
        <v>0</v>
      </c>
      <c r="J36" s="195"/>
      <c r="K36" s="295">
        <f t="shared" si="4"/>
        <v>0</v>
      </c>
      <c r="L36" s="297">
        <f t="shared" si="5"/>
        <v>0</v>
      </c>
      <c r="M36" s="196"/>
    </row>
    <row r="37" spans="1:13" ht="18.75" customHeight="1">
      <c r="A37" s="190"/>
      <c r="B37" s="191"/>
      <c r="C37" s="192"/>
      <c r="D37" s="583"/>
      <c r="E37" s="584"/>
      <c r="F37" s="197"/>
      <c r="G37" s="185"/>
      <c r="H37" s="143"/>
      <c r="I37" s="298">
        <f t="shared" si="3"/>
        <v>0</v>
      </c>
      <c r="J37" s="195"/>
      <c r="K37" s="295">
        <f t="shared" si="4"/>
        <v>0</v>
      </c>
      <c r="L37" s="301">
        <f t="shared" si="5"/>
        <v>0</v>
      </c>
      <c r="M37" s="196"/>
    </row>
    <row r="38" spans="1:13" ht="18.75" customHeight="1">
      <c r="A38" s="190"/>
      <c r="B38" s="191"/>
      <c r="C38" s="192"/>
      <c r="D38" s="583"/>
      <c r="E38" s="584"/>
      <c r="F38" s="197"/>
      <c r="G38" s="185"/>
      <c r="H38" s="143"/>
      <c r="I38" s="295">
        <f t="shared" si="3"/>
        <v>0</v>
      </c>
      <c r="J38" s="195"/>
      <c r="K38" s="295">
        <f t="shared" si="4"/>
        <v>0</v>
      </c>
      <c r="L38" s="297">
        <f t="shared" si="5"/>
        <v>0</v>
      </c>
      <c r="M38" s="196"/>
    </row>
    <row r="39" spans="1:13" ht="18.75" customHeight="1">
      <c r="A39" s="190"/>
      <c r="B39" s="191"/>
      <c r="C39" s="192"/>
      <c r="D39" s="583"/>
      <c r="E39" s="584"/>
      <c r="F39" s="184"/>
      <c r="G39" s="185"/>
      <c r="H39" s="143"/>
      <c r="I39" s="298">
        <f t="shared" si="3"/>
        <v>0</v>
      </c>
      <c r="J39" s="195"/>
      <c r="K39" s="298">
        <f t="shared" si="4"/>
        <v>0</v>
      </c>
      <c r="L39" s="301">
        <f t="shared" si="5"/>
        <v>0</v>
      </c>
      <c r="M39" s="196"/>
    </row>
    <row r="40" spans="1:13" ht="18.75" customHeight="1">
      <c r="A40" s="181"/>
      <c r="B40" s="580"/>
      <c r="C40" s="581"/>
      <c r="D40" s="581"/>
      <c r="E40" s="582"/>
      <c r="F40" s="198"/>
      <c r="G40" s="199"/>
      <c r="H40" s="200"/>
      <c r="I40" s="295">
        <f t="shared" si="3"/>
        <v>0</v>
      </c>
      <c r="J40" s="201"/>
      <c r="K40" s="302">
        <f>SUM(K36:K39)</f>
        <v>0</v>
      </c>
      <c r="L40" s="297">
        <f t="shared" si="5"/>
        <v>0</v>
      </c>
      <c r="M40" s="196"/>
    </row>
    <row r="41" spans="1:13" ht="18.75" customHeight="1">
      <c r="A41" s="190"/>
      <c r="B41" s="580"/>
      <c r="C41" s="581"/>
      <c r="D41" s="581"/>
      <c r="E41" s="582"/>
      <c r="F41" s="184"/>
      <c r="G41" s="185"/>
      <c r="H41" s="143"/>
      <c r="I41" s="298">
        <f t="shared" si="3"/>
        <v>0</v>
      </c>
      <c r="J41" s="186"/>
      <c r="K41" s="295">
        <f aca="true" t="shared" si="6" ref="K41:K46">SUM(J41)*$F41</f>
        <v>0</v>
      </c>
      <c r="L41" s="301">
        <f t="shared" si="5"/>
        <v>0</v>
      </c>
      <c r="M41" s="187"/>
    </row>
    <row r="42" spans="1:13" ht="18.75" customHeight="1">
      <c r="A42" s="190"/>
      <c r="B42" s="191"/>
      <c r="C42" s="192"/>
      <c r="D42" s="588"/>
      <c r="E42" s="589"/>
      <c r="F42" s="184"/>
      <c r="G42" s="185"/>
      <c r="H42" s="143"/>
      <c r="I42" s="295">
        <f t="shared" si="3"/>
        <v>0</v>
      </c>
      <c r="J42" s="195"/>
      <c r="K42" s="295">
        <f t="shared" si="6"/>
        <v>0</v>
      </c>
      <c r="L42" s="297">
        <f t="shared" si="5"/>
        <v>0</v>
      </c>
      <c r="M42" s="196"/>
    </row>
    <row r="43" spans="1:13" ht="18.75" customHeight="1">
      <c r="A43" s="190"/>
      <c r="B43" s="191"/>
      <c r="C43" s="192"/>
      <c r="D43" s="583"/>
      <c r="E43" s="584"/>
      <c r="F43" s="184"/>
      <c r="G43" s="185"/>
      <c r="H43" s="143"/>
      <c r="I43" s="298">
        <f t="shared" si="3"/>
        <v>0</v>
      </c>
      <c r="J43" s="195"/>
      <c r="K43" s="295">
        <f t="shared" si="6"/>
        <v>0</v>
      </c>
      <c r="L43" s="301">
        <f t="shared" si="5"/>
        <v>0</v>
      </c>
      <c r="M43" s="196"/>
    </row>
    <row r="44" spans="1:13" ht="18.75" customHeight="1">
      <c r="A44" s="190"/>
      <c r="B44" s="191"/>
      <c r="C44" s="192"/>
      <c r="D44" s="193"/>
      <c r="E44" s="194"/>
      <c r="F44" s="184"/>
      <c r="G44" s="185"/>
      <c r="H44" s="143"/>
      <c r="I44" s="298">
        <f t="shared" si="3"/>
        <v>0</v>
      </c>
      <c r="J44" s="195"/>
      <c r="K44" s="295">
        <f t="shared" si="6"/>
        <v>0</v>
      </c>
      <c r="L44" s="301">
        <f t="shared" si="5"/>
        <v>0</v>
      </c>
      <c r="M44" s="196"/>
    </row>
    <row r="45" spans="1:13" ht="18.75" customHeight="1">
      <c r="A45" s="181"/>
      <c r="B45" s="203"/>
      <c r="C45" s="204"/>
      <c r="D45" s="205"/>
      <c r="E45" s="206"/>
      <c r="F45" s="207"/>
      <c r="G45" s="208"/>
      <c r="H45" s="143"/>
      <c r="I45" s="298">
        <f t="shared" si="3"/>
        <v>0</v>
      </c>
      <c r="J45" s="201"/>
      <c r="K45" s="295">
        <f t="shared" si="6"/>
        <v>0</v>
      </c>
      <c r="L45" s="301">
        <f t="shared" si="5"/>
        <v>0</v>
      </c>
      <c r="M45" s="196"/>
    </row>
    <row r="46" spans="1:13" ht="18.75" customHeight="1" thickBot="1">
      <c r="A46" s="190"/>
      <c r="B46" s="209"/>
      <c r="C46" s="590"/>
      <c r="D46" s="591"/>
      <c r="E46" s="592"/>
      <c r="F46" s="210"/>
      <c r="G46" s="211"/>
      <c r="H46" s="189"/>
      <c r="I46" s="295">
        <f t="shared" si="3"/>
        <v>0</v>
      </c>
      <c r="J46" s="186"/>
      <c r="K46" s="295">
        <f t="shared" si="6"/>
        <v>0</v>
      </c>
      <c r="L46" s="297">
        <f t="shared" si="5"/>
        <v>0</v>
      </c>
      <c r="M46" s="187"/>
    </row>
    <row r="47" spans="1:13" ht="18.75" customHeight="1">
      <c r="A47" s="212"/>
      <c r="B47" s="213"/>
      <c r="C47" s="214"/>
      <c r="D47" s="215"/>
      <c r="E47" s="216" t="s">
        <v>84</v>
      </c>
      <c r="F47" s="217"/>
      <c r="G47" s="218"/>
      <c r="H47" s="219"/>
      <c r="I47" s="299">
        <f>SUM(I32:I46)</f>
        <v>4746</v>
      </c>
      <c r="J47" s="221"/>
      <c r="K47" s="303">
        <f>SUM(K32:K46)</f>
        <v>4743</v>
      </c>
      <c r="L47" s="303">
        <f>SUM(L32:L46)</f>
        <v>9489</v>
      </c>
      <c r="M47" s="223"/>
    </row>
    <row r="48" spans="1:13" ht="18.75" customHeight="1" thickBot="1">
      <c r="A48" s="224"/>
      <c r="B48" s="213"/>
      <c r="C48" s="214"/>
      <c r="D48" s="215"/>
      <c r="E48" s="216" t="s">
        <v>85</v>
      </c>
      <c r="F48" s="217"/>
      <c r="G48" s="218"/>
      <c r="H48" s="225"/>
      <c r="I48" s="300">
        <f>SUM(I22+I47)</f>
        <v>5088</v>
      </c>
      <c r="J48" s="227"/>
      <c r="K48" s="300">
        <f>SUM(K22+K47)</f>
        <v>5110</v>
      </c>
      <c r="L48" s="300">
        <f>SUM(L22+L47)</f>
        <v>10198</v>
      </c>
      <c r="M48" s="228"/>
    </row>
    <row r="49" spans="1:13" ht="18.75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3"/>
      <c r="B50" s="113"/>
      <c r="C50" s="113"/>
      <c r="E50" s="585" t="s">
        <v>103</v>
      </c>
      <c r="F50" s="585"/>
      <c r="G50" s="585"/>
      <c r="H50" s="585"/>
      <c r="I50" s="585" t="s">
        <v>104</v>
      </c>
      <c r="J50" s="585"/>
      <c r="K50" s="585"/>
      <c r="L50" s="585"/>
      <c r="M50" s="30"/>
    </row>
    <row r="51" spans="1:13" ht="18.75" customHeight="1">
      <c r="A51" s="113"/>
      <c r="B51" s="113"/>
      <c r="C51" s="113"/>
      <c r="E51" s="585" t="s">
        <v>105</v>
      </c>
      <c r="F51" s="585"/>
      <c r="G51" s="585"/>
      <c r="H51" s="585"/>
      <c r="I51" s="585" t="s">
        <v>105</v>
      </c>
      <c r="J51" s="585"/>
      <c r="K51" s="585"/>
      <c r="L51" s="585"/>
      <c r="M51" s="30"/>
    </row>
    <row r="52" spans="1:13" ht="18.75" customHeight="1">
      <c r="A52" s="113"/>
      <c r="B52" s="113"/>
      <c r="C52" s="113"/>
      <c r="E52" s="169"/>
      <c r="F52" s="169"/>
      <c r="G52" s="169"/>
      <c r="H52" s="169"/>
      <c r="I52" s="585" t="s">
        <v>106</v>
      </c>
      <c r="J52" s="585"/>
      <c r="K52" s="585"/>
      <c r="L52" s="585"/>
      <c r="M52" s="30"/>
    </row>
    <row r="53" spans="1:13" ht="18.75" customHeight="1">
      <c r="A53" s="586" t="s">
        <v>26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130" t="s">
        <v>101</v>
      </c>
      <c r="M53" s="130"/>
    </row>
    <row r="54" spans="1:13" ht="18.75" customHeight="1">
      <c r="A54" s="180" t="s">
        <v>81</v>
      </c>
      <c r="B54" s="180"/>
      <c r="C54" s="175"/>
      <c r="D54" s="175"/>
      <c r="E54" s="293" t="str">
        <f>+E2</f>
        <v>อาคาร</v>
      </c>
      <c r="F54" s="170"/>
      <c r="G54" s="171"/>
      <c r="H54" s="172"/>
      <c r="I54" s="176"/>
      <c r="J54" s="175"/>
      <c r="K54" s="175"/>
      <c r="L54" s="175"/>
      <c r="M54" s="175"/>
    </row>
    <row r="55" spans="1:13" ht="18.75" customHeight="1" thickBot="1">
      <c r="A55" s="587" t="s">
        <v>0</v>
      </c>
      <c r="B55" s="587"/>
      <c r="C55" s="587"/>
      <c r="D55" s="293" t="str">
        <f>+D29</f>
        <v>โรงเรียน....................................</v>
      </c>
      <c r="E55" s="293"/>
      <c r="F55" s="175"/>
      <c r="G55" s="175"/>
      <c r="H55" s="175"/>
      <c r="I55" s="177" t="s">
        <v>102</v>
      </c>
      <c r="J55" s="294" t="str">
        <f>+J3</f>
        <v>สพป.......................................................</v>
      </c>
      <c r="K55" s="294"/>
      <c r="L55" s="294"/>
      <c r="M55" s="178"/>
    </row>
    <row r="56" spans="1:13" ht="18.75" customHeight="1" thickTop="1">
      <c r="A56" s="593" t="s">
        <v>3</v>
      </c>
      <c r="B56" s="600" t="s">
        <v>4</v>
      </c>
      <c r="C56" s="601"/>
      <c r="D56" s="601"/>
      <c r="E56" s="601"/>
      <c r="F56" s="604" t="s">
        <v>11</v>
      </c>
      <c r="G56" s="606" t="s">
        <v>13</v>
      </c>
      <c r="H56" s="595" t="s">
        <v>19</v>
      </c>
      <c r="I56" s="596"/>
      <c r="J56" s="595" t="s">
        <v>15</v>
      </c>
      <c r="K56" s="596"/>
      <c r="L56" s="611" t="s">
        <v>17</v>
      </c>
      <c r="M56" s="593" t="s">
        <v>5</v>
      </c>
    </row>
    <row r="57" spans="1:13" ht="18.75" customHeight="1" thickBot="1">
      <c r="A57" s="594"/>
      <c r="B57" s="602"/>
      <c r="C57" s="603"/>
      <c r="D57" s="603"/>
      <c r="E57" s="603"/>
      <c r="F57" s="605"/>
      <c r="G57" s="607"/>
      <c r="H57" s="27" t="s">
        <v>27</v>
      </c>
      <c r="I57" s="27" t="s">
        <v>16</v>
      </c>
      <c r="J57" s="27" t="s">
        <v>27</v>
      </c>
      <c r="K57" s="27" t="s">
        <v>16</v>
      </c>
      <c r="L57" s="612"/>
      <c r="M57" s="594"/>
    </row>
    <row r="58" spans="1:13" ht="18.75" customHeight="1" thickTop="1">
      <c r="A58" s="137"/>
      <c r="B58" s="608"/>
      <c r="C58" s="609"/>
      <c r="D58" s="609"/>
      <c r="E58" s="610"/>
      <c r="F58" s="138">
        <v>23</v>
      </c>
      <c r="G58" s="139"/>
      <c r="H58" s="140">
        <v>24</v>
      </c>
      <c r="I58" s="295">
        <f aca="true" t="shared" si="7" ref="I58:I72">SUM(H58)*$F58</f>
        <v>552</v>
      </c>
      <c r="J58" s="142">
        <v>25</v>
      </c>
      <c r="K58" s="295">
        <f aca="true" t="shared" si="8" ref="K58:K65">SUM(J58)*$F58</f>
        <v>575</v>
      </c>
      <c r="L58" s="297">
        <f aca="true" t="shared" si="9" ref="L58:L72">SUM(,I58,K58)</f>
        <v>1127</v>
      </c>
      <c r="M58" s="139"/>
    </row>
    <row r="59" spans="1:13" ht="18.75" customHeight="1">
      <c r="A59" s="181"/>
      <c r="B59" s="580"/>
      <c r="C59" s="581"/>
      <c r="D59" s="581"/>
      <c r="E59" s="582"/>
      <c r="F59" s="148">
        <v>26</v>
      </c>
      <c r="G59" s="149"/>
      <c r="H59" s="150">
        <v>222</v>
      </c>
      <c r="I59" s="295">
        <f t="shared" si="7"/>
        <v>5772</v>
      </c>
      <c r="J59" s="182">
        <v>27</v>
      </c>
      <c r="K59" s="295">
        <f t="shared" si="8"/>
        <v>702</v>
      </c>
      <c r="L59" s="297">
        <f t="shared" si="9"/>
        <v>6474</v>
      </c>
      <c r="M59" s="149"/>
    </row>
    <row r="60" spans="1:13" ht="18.75" customHeight="1">
      <c r="A60" s="183"/>
      <c r="B60" s="580"/>
      <c r="C60" s="581"/>
      <c r="D60" s="581"/>
      <c r="E60" s="582"/>
      <c r="F60" s="184"/>
      <c r="G60" s="185"/>
      <c r="H60" s="143"/>
      <c r="I60" s="295">
        <f t="shared" si="7"/>
        <v>0</v>
      </c>
      <c r="J60" s="186"/>
      <c r="K60" s="295">
        <f t="shared" si="8"/>
        <v>0</v>
      </c>
      <c r="L60" s="297">
        <f t="shared" si="9"/>
        <v>0</v>
      </c>
      <c r="M60" s="187"/>
    </row>
    <row r="61" spans="1:13" ht="18.75" customHeight="1">
      <c r="A61" s="181"/>
      <c r="B61" s="597"/>
      <c r="C61" s="598"/>
      <c r="D61" s="598"/>
      <c r="E61" s="599"/>
      <c r="F61" s="184"/>
      <c r="G61" s="185"/>
      <c r="H61" s="143"/>
      <c r="I61" s="298">
        <f t="shared" si="7"/>
        <v>0</v>
      </c>
      <c r="J61" s="186"/>
      <c r="K61" s="298">
        <f t="shared" si="8"/>
        <v>0</v>
      </c>
      <c r="L61" s="301">
        <f t="shared" si="9"/>
        <v>0</v>
      </c>
      <c r="M61" s="187"/>
    </row>
    <row r="62" spans="1:13" ht="18.75" customHeight="1">
      <c r="A62" s="190"/>
      <c r="B62" s="191"/>
      <c r="C62" s="192"/>
      <c r="D62" s="583"/>
      <c r="E62" s="584"/>
      <c r="F62" s="184"/>
      <c r="G62" s="185"/>
      <c r="H62" s="143"/>
      <c r="I62" s="295">
        <f t="shared" si="7"/>
        <v>0</v>
      </c>
      <c r="J62" s="195"/>
      <c r="K62" s="295">
        <f t="shared" si="8"/>
        <v>0</v>
      </c>
      <c r="L62" s="297">
        <f t="shared" si="9"/>
        <v>0</v>
      </c>
      <c r="M62" s="196"/>
    </row>
    <row r="63" spans="1:13" ht="18.75" customHeight="1">
      <c r="A63" s="190"/>
      <c r="B63" s="191"/>
      <c r="C63" s="192"/>
      <c r="D63" s="583"/>
      <c r="E63" s="584"/>
      <c r="F63" s="197"/>
      <c r="G63" s="185"/>
      <c r="H63" s="143"/>
      <c r="I63" s="298">
        <f t="shared" si="7"/>
        <v>0</v>
      </c>
      <c r="J63" s="195"/>
      <c r="K63" s="295">
        <f t="shared" si="8"/>
        <v>0</v>
      </c>
      <c r="L63" s="301">
        <f t="shared" si="9"/>
        <v>0</v>
      </c>
      <c r="M63" s="196"/>
    </row>
    <row r="64" spans="1:13" ht="18.75" customHeight="1">
      <c r="A64" s="190"/>
      <c r="B64" s="191"/>
      <c r="C64" s="192"/>
      <c r="D64" s="583"/>
      <c r="E64" s="584"/>
      <c r="F64" s="197"/>
      <c r="G64" s="185"/>
      <c r="H64" s="143"/>
      <c r="I64" s="295">
        <f t="shared" si="7"/>
        <v>0</v>
      </c>
      <c r="J64" s="195"/>
      <c r="K64" s="295">
        <f t="shared" si="8"/>
        <v>0</v>
      </c>
      <c r="L64" s="297">
        <f t="shared" si="9"/>
        <v>0</v>
      </c>
      <c r="M64" s="196"/>
    </row>
    <row r="65" spans="1:13" ht="18.75" customHeight="1">
      <c r="A65" s="190"/>
      <c r="B65" s="191"/>
      <c r="C65" s="192"/>
      <c r="D65" s="583"/>
      <c r="E65" s="584"/>
      <c r="F65" s="184"/>
      <c r="G65" s="185"/>
      <c r="H65" s="143"/>
      <c r="I65" s="298">
        <f t="shared" si="7"/>
        <v>0</v>
      </c>
      <c r="J65" s="195"/>
      <c r="K65" s="298">
        <f t="shared" si="8"/>
        <v>0</v>
      </c>
      <c r="L65" s="301">
        <f t="shared" si="9"/>
        <v>0</v>
      </c>
      <c r="M65" s="196"/>
    </row>
    <row r="66" spans="1:13" ht="18.75" customHeight="1">
      <c r="A66" s="181"/>
      <c r="B66" s="580"/>
      <c r="C66" s="581"/>
      <c r="D66" s="581"/>
      <c r="E66" s="582"/>
      <c r="F66" s="198"/>
      <c r="G66" s="199"/>
      <c r="H66" s="200"/>
      <c r="I66" s="295">
        <f t="shared" si="7"/>
        <v>0</v>
      </c>
      <c r="J66" s="201"/>
      <c r="K66" s="302">
        <f>SUM(K62:K65)</f>
        <v>0</v>
      </c>
      <c r="L66" s="297">
        <f t="shared" si="9"/>
        <v>0</v>
      </c>
      <c r="M66" s="196"/>
    </row>
    <row r="67" spans="1:13" ht="18.75" customHeight="1">
      <c r="A67" s="190"/>
      <c r="B67" s="580"/>
      <c r="C67" s="581"/>
      <c r="D67" s="581"/>
      <c r="E67" s="582"/>
      <c r="F67" s="184"/>
      <c r="G67" s="185"/>
      <c r="H67" s="143"/>
      <c r="I67" s="298">
        <f t="shared" si="7"/>
        <v>0</v>
      </c>
      <c r="J67" s="186"/>
      <c r="K67" s="295">
        <f aca="true" t="shared" si="10" ref="K67:K72">SUM(J67)*$F67</f>
        <v>0</v>
      </c>
      <c r="L67" s="301">
        <f t="shared" si="9"/>
        <v>0</v>
      </c>
      <c r="M67" s="187"/>
    </row>
    <row r="68" spans="1:13" ht="18.75" customHeight="1">
      <c r="A68" s="190"/>
      <c r="B68" s="191"/>
      <c r="C68" s="192"/>
      <c r="D68" s="588"/>
      <c r="E68" s="589"/>
      <c r="F68" s="184"/>
      <c r="G68" s="185"/>
      <c r="H68" s="143"/>
      <c r="I68" s="295">
        <f t="shared" si="7"/>
        <v>0</v>
      </c>
      <c r="J68" s="195"/>
      <c r="K68" s="295">
        <f t="shared" si="10"/>
        <v>0</v>
      </c>
      <c r="L68" s="297">
        <f t="shared" si="9"/>
        <v>0</v>
      </c>
      <c r="M68" s="196"/>
    </row>
    <row r="69" spans="1:13" ht="18.75" customHeight="1">
      <c r="A69" s="190"/>
      <c r="B69" s="191"/>
      <c r="C69" s="192"/>
      <c r="D69" s="583"/>
      <c r="E69" s="584"/>
      <c r="F69" s="184"/>
      <c r="G69" s="185"/>
      <c r="H69" s="143"/>
      <c r="I69" s="298">
        <f t="shared" si="7"/>
        <v>0</v>
      </c>
      <c r="J69" s="195"/>
      <c r="K69" s="295">
        <f t="shared" si="10"/>
        <v>0</v>
      </c>
      <c r="L69" s="301">
        <f t="shared" si="9"/>
        <v>0</v>
      </c>
      <c r="M69" s="196"/>
    </row>
    <row r="70" spans="1:13" ht="18.75" customHeight="1">
      <c r="A70" s="190"/>
      <c r="B70" s="191"/>
      <c r="C70" s="192"/>
      <c r="D70" s="583"/>
      <c r="E70" s="584"/>
      <c r="F70" s="184"/>
      <c r="G70" s="185"/>
      <c r="H70" s="143"/>
      <c r="I70" s="295">
        <f t="shared" si="7"/>
        <v>0</v>
      </c>
      <c r="J70" s="195"/>
      <c r="K70" s="298">
        <f t="shared" si="10"/>
        <v>0</v>
      </c>
      <c r="L70" s="297">
        <f t="shared" si="9"/>
        <v>0</v>
      </c>
      <c r="M70" s="196"/>
    </row>
    <row r="71" spans="1:13" ht="18.75" customHeight="1">
      <c r="A71" s="181"/>
      <c r="B71" s="203"/>
      <c r="C71" s="204"/>
      <c r="D71" s="205"/>
      <c r="E71" s="206"/>
      <c r="F71" s="207"/>
      <c r="G71" s="208"/>
      <c r="H71" s="143"/>
      <c r="I71" s="298">
        <f t="shared" si="7"/>
        <v>0</v>
      </c>
      <c r="J71" s="201"/>
      <c r="K71" s="295">
        <f t="shared" si="10"/>
        <v>0</v>
      </c>
      <c r="L71" s="301">
        <f t="shared" si="9"/>
        <v>0</v>
      </c>
      <c r="M71" s="196"/>
    </row>
    <row r="72" spans="1:13" ht="18.75" customHeight="1" thickBot="1">
      <c r="A72" s="190"/>
      <c r="B72" s="209"/>
      <c r="C72" s="590"/>
      <c r="D72" s="591"/>
      <c r="E72" s="592"/>
      <c r="F72" s="210"/>
      <c r="G72" s="211"/>
      <c r="H72" s="189"/>
      <c r="I72" s="295">
        <f t="shared" si="7"/>
        <v>0</v>
      </c>
      <c r="J72" s="186"/>
      <c r="K72" s="295">
        <f t="shared" si="10"/>
        <v>0</v>
      </c>
      <c r="L72" s="297">
        <f t="shared" si="9"/>
        <v>0</v>
      </c>
      <c r="M72" s="187"/>
    </row>
    <row r="73" spans="1:13" ht="18.75" customHeight="1">
      <c r="A73" s="212"/>
      <c r="B73" s="213"/>
      <c r="C73" s="214"/>
      <c r="D73" s="215"/>
      <c r="E73" s="216" t="s">
        <v>88</v>
      </c>
      <c r="F73" s="217"/>
      <c r="G73" s="218"/>
      <c r="H73" s="219"/>
      <c r="I73" s="299">
        <f>SUM(I58:I72)</f>
        <v>6324</v>
      </c>
      <c r="J73" s="221"/>
      <c r="K73" s="303">
        <f>SUM(K58:K72)</f>
        <v>1277</v>
      </c>
      <c r="L73" s="303">
        <f>SUM(L58:L72)</f>
        <v>7601</v>
      </c>
      <c r="M73" s="223"/>
    </row>
    <row r="74" spans="1:13" ht="18.75" customHeight="1" thickBot="1">
      <c r="A74" s="224"/>
      <c r="B74" s="213"/>
      <c r="C74" s="214"/>
      <c r="D74" s="215"/>
      <c r="E74" s="216" t="s">
        <v>89</v>
      </c>
      <c r="F74" s="217"/>
      <c r="G74" s="218"/>
      <c r="H74" s="225"/>
      <c r="I74" s="300">
        <f>SUM(I48+I73)</f>
        <v>11412</v>
      </c>
      <c r="J74" s="227"/>
      <c r="K74" s="300">
        <f>SUM(K48+K73)</f>
        <v>6387</v>
      </c>
      <c r="L74" s="300">
        <f>SUM(L48+L73)</f>
        <v>17799</v>
      </c>
      <c r="M74" s="228"/>
    </row>
    <row r="75" spans="1:13" ht="18.75" customHeight="1">
      <c r="A75" s="113"/>
      <c r="B75" s="113"/>
      <c r="C75" s="113"/>
      <c r="E75" s="113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3"/>
      <c r="B76" s="113"/>
      <c r="C76" s="113"/>
      <c r="E76" s="585" t="s">
        <v>103</v>
      </c>
      <c r="F76" s="585"/>
      <c r="G76" s="585"/>
      <c r="H76" s="585"/>
      <c r="I76" s="585" t="s">
        <v>104</v>
      </c>
      <c r="J76" s="585"/>
      <c r="K76" s="585"/>
      <c r="L76" s="585"/>
      <c r="M76" s="30"/>
    </row>
    <row r="77" spans="1:13" ht="18.75" customHeight="1">
      <c r="A77" s="113"/>
      <c r="B77" s="113"/>
      <c r="C77" s="113"/>
      <c r="E77" s="585" t="s">
        <v>105</v>
      </c>
      <c r="F77" s="585"/>
      <c r="G77" s="585"/>
      <c r="H77" s="585"/>
      <c r="I77" s="585" t="s">
        <v>105</v>
      </c>
      <c r="J77" s="585"/>
      <c r="K77" s="585"/>
      <c r="L77" s="585"/>
      <c r="M77" s="30"/>
    </row>
    <row r="78" spans="1:13" ht="18.75" customHeight="1">
      <c r="A78" s="113"/>
      <c r="B78" s="113"/>
      <c r="C78" s="113"/>
      <c r="E78" s="169"/>
      <c r="F78" s="169"/>
      <c r="G78" s="169"/>
      <c r="H78" s="169"/>
      <c r="I78" s="585" t="s">
        <v>106</v>
      </c>
      <c r="J78" s="585"/>
      <c r="K78" s="585"/>
      <c r="L78" s="585"/>
      <c r="M78" s="30"/>
    </row>
    <row r="79" spans="1:13" ht="18.75" customHeight="1">
      <c r="A79" s="586" t="s">
        <v>26</v>
      </c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130" t="s">
        <v>101</v>
      </c>
      <c r="M79" s="130"/>
    </row>
    <row r="80" spans="1:13" ht="18.75" customHeight="1">
      <c r="A80" s="180" t="s">
        <v>81</v>
      </c>
      <c r="B80" s="180"/>
      <c r="C80" s="175"/>
      <c r="D80" s="175"/>
      <c r="E80" s="293" t="str">
        <f>+E2</f>
        <v>อาคาร</v>
      </c>
      <c r="F80" s="170"/>
      <c r="G80" s="171"/>
      <c r="H80" s="172"/>
      <c r="I80" s="176"/>
      <c r="J80" s="175"/>
      <c r="K80" s="175"/>
      <c r="L80" s="175"/>
      <c r="M80" s="175"/>
    </row>
    <row r="81" spans="1:13" ht="18.75" customHeight="1" thickBot="1">
      <c r="A81" s="587" t="s">
        <v>0</v>
      </c>
      <c r="B81" s="587"/>
      <c r="C81" s="587"/>
      <c r="D81" s="293" t="str">
        <f>+D55</f>
        <v>โรงเรียน....................................</v>
      </c>
      <c r="E81" s="293"/>
      <c r="F81" s="175"/>
      <c r="G81" s="175"/>
      <c r="H81" s="175"/>
      <c r="I81" s="177" t="s">
        <v>102</v>
      </c>
      <c r="J81" s="294" t="str">
        <f>+J3</f>
        <v>สพป.......................................................</v>
      </c>
      <c r="K81" s="294"/>
      <c r="L81" s="294"/>
      <c r="M81" s="178"/>
    </row>
    <row r="82" spans="1:13" ht="18.75" customHeight="1" thickTop="1">
      <c r="A82" s="593" t="s">
        <v>3</v>
      </c>
      <c r="B82" s="600" t="s">
        <v>4</v>
      </c>
      <c r="C82" s="601"/>
      <c r="D82" s="601"/>
      <c r="E82" s="601"/>
      <c r="F82" s="604" t="s">
        <v>11</v>
      </c>
      <c r="G82" s="606" t="s">
        <v>13</v>
      </c>
      <c r="H82" s="595" t="s">
        <v>19</v>
      </c>
      <c r="I82" s="596"/>
      <c r="J82" s="595" t="s">
        <v>15</v>
      </c>
      <c r="K82" s="596"/>
      <c r="L82" s="611" t="s">
        <v>17</v>
      </c>
      <c r="M82" s="593" t="s">
        <v>5</v>
      </c>
    </row>
    <row r="83" spans="1:13" ht="22.5" customHeight="1" thickBot="1">
      <c r="A83" s="594"/>
      <c r="B83" s="602"/>
      <c r="C83" s="603"/>
      <c r="D83" s="603"/>
      <c r="E83" s="603"/>
      <c r="F83" s="605"/>
      <c r="G83" s="607"/>
      <c r="H83" s="27" t="s">
        <v>27</v>
      </c>
      <c r="I83" s="27" t="s">
        <v>16</v>
      </c>
      <c r="J83" s="27" t="s">
        <v>27</v>
      </c>
      <c r="K83" s="27" t="s">
        <v>16</v>
      </c>
      <c r="L83" s="612"/>
      <c r="M83" s="594"/>
    </row>
    <row r="84" spans="1:13" ht="18.75" customHeight="1" thickTop="1">
      <c r="A84" s="137"/>
      <c r="B84" s="608"/>
      <c r="C84" s="609"/>
      <c r="D84" s="609"/>
      <c r="E84" s="610"/>
      <c r="F84" s="138">
        <v>23</v>
      </c>
      <c r="G84" s="139"/>
      <c r="H84" s="140">
        <v>24</v>
      </c>
      <c r="I84" s="295">
        <f aca="true" t="shared" si="11" ref="I84:I98">SUM(H84)*$F84</f>
        <v>552</v>
      </c>
      <c r="J84" s="142">
        <v>25</v>
      </c>
      <c r="K84" s="295">
        <f aca="true" t="shared" si="12" ref="K84:K91">SUM(J84)*$F84</f>
        <v>575</v>
      </c>
      <c r="L84" s="297">
        <f aca="true" t="shared" si="13" ref="L84:L98">SUM(,I84,K84)</f>
        <v>1127</v>
      </c>
      <c r="M84" s="139"/>
    </row>
    <row r="85" spans="1:13" ht="18.75" customHeight="1">
      <c r="A85" s="181"/>
      <c r="B85" s="580"/>
      <c r="C85" s="581"/>
      <c r="D85" s="581"/>
      <c r="E85" s="582"/>
      <c r="F85" s="148">
        <v>26</v>
      </c>
      <c r="G85" s="149"/>
      <c r="H85" s="150">
        <v>222</v>
      </c>
      <c r="I85" s="295">
        <f t="shared" si="11"/>
        <v>5772</v>
      </c>
      <c r="J85" s="182">
        <v>27</v>
      </c>
      <c r="K85" s="295">
        <f t="shared" si="12"/>
        <v>702</v>
      </c>
      <c r="L85" s="297">
        <f t="shared" si="13"/>
        <v>6474</v>
      </c>
      <c r="M85" s="149"/>
    </row>
    <row r="86" spans="1:13" ht="18.75" customHeight="1">
      <c r="A86" s="183"/>
      <c r="B86" s="580"/>
      <c r="C86" s="581"/>
      <c r="D86" s="581"/>
      <c r="E86" s="582"/>
      <c r="F86" s="184"/>
      <c r="G86" s="185"/>
      <c r="H86" s="143"/>
      <c r="I86" s="295">
        <f t="shared" si="11"/>
        <v>0</v>
      </c>
      <c r="J86" s="186"/>
      <c r="K86" s="295">
        <f t="shared" si="12"/>
        <v>0</v>
      </c>
      <c r="L86" s="297">
        <f t="shared" si="13"/>
        <v>0</v>
      </c>
      <c r="M86" s="187"/>
    </row>
    <row r="87" spans="1:13" ht="18.75" customHeight="1">
      <c r="A87" s="181"/>
      <c r="B87" s="597"/>
      <c r="C87" s="598"/>
      <c r="D87" s="598"/>
      <c r="E87" s="599"/>
      <c r="F87" s="184"/>
      <c r="G87" s="185"/>
      <c r="H87" s="143"/>
      <c r="I87" s="298">
        <f t="shared" si="11"/>
        <v>0</v>
      </c>
      <c r="J87" s="186"/>
      <c r="K87" s="298">
        <f t="shared" si="12"/>
        <v>0</v>
      </c>
      <c r="L87" s="301">
        <f t="shared" si="13"/>
        <v>0</v>
      </c>
      <c r="M87" s="187"/>
    </row>
    <row r="88" spans="1:13" ht="18.75" customHeight="1">
      <c r="A88" s="190"/>
      <c r="B88" s="191"/>
      <c r="C88" s="192"/>
      <c r="D88" s="583"/>
      <c r="E88" s="584"/>
      <c r="F88" s="184"/>
      <c r="G88" s="185"/>
      <c r="H88" s="143"/>
      <c r="I88" s="295">
        <f t="shared" si="11"/>
        <v>0</v>
      </c>
      <c r="J88" s="195"/>
      <c r="K88" s="295">
        <f t="shared" si="12"/>
        <v>0</v>
      </c>
      <c r="L88" s="297">
        <f t="shared" si="13"/>
        <v>0</v>
      </c>
      <c r="M88" s="196"/>
    </row>
    <row r="89" spans="1:13" ht="18.75" customHeight="1">
      <c r="A89" s="190"/>
      <c r="B89" s="191"/>
      <c r="C89" s="192"/>
      <c r="D89" s="583"/>
      <c r="E89" s="584"/>
      <c r="F89" s="197"/>
      <c r="G89" s="185"/>
      <c r="H89" s="143"/>
      <c r="I89" s="298">
        <f t="shared" si="11"/>
        <v>0</v>
      </c>
      <c r="J89" s="195"/>
      <c r="K89" s="295">
        <f t="shared" si="12"/>
        <v>0</v>
      </c>
      <c r="L89" s="301">
        <f t="shared" si="13"/>
        <v>0</v>
      </c>
      <c r="M89" s="196"/>
    </row>
    <row r="90" spans="1:13" ht="18.75" customHeight="1">
      <c r="A90" s="190"/>
      <c r="B90" s="191"/>
      <c r="C90" s="192"/>
      <c r="D90" s="583"/>
      <c r="E90" s="584"/>
      <c r="F90" s="197"/>
      <c r="G90" s="185"/>
      <c r="H90" s="143"/>
      <c r="I90" s="295">
        <f t="shared" si="11"/>
        <v>0</v>
      </c>
      <c r="J90" s="195"/>
      <c r="K90" s="295">
        <f t="shared" si="12"/>
        <v>0</v>
      </c>
      <c r="L90" s="297">
        <f t="shared" si="13"/>
        <v>0</v>
      </c>
      <c r="M90" s="196"/>
    </row>
    <row r="91" spans="1:13" ht="18.75" customHeight="1">
      <c r="A91" s="190"/>
      <c r="B91" s="191"/>
      <c r="C91" s="192"/>
      <c r="D91" s="583"/>
      <c r="E91" s="584"/>
      <c r="F91" s="184"/>
      <c r="G91" s="185"/>
      <c r="H91" s="143"/>
      <c r="I91" s="298">
        <f t="shared" si="11"/>
        <v>0</v>
      </c>
      <c r="J91" s="195"/>
      <c r="K91" s="298">
        <f t="shared" si="12"/>
        <v>0</v>
      </c>
      <c r="L91" s="301">
        <f t="shared" si="13"/>
        <v>0</v>
      </c>
      <c r="M91" s="196"/>
    </row>
    <row r="92" spans="1:13" ht="18.75" customHeight="1">
      <c r="A92" s="181"/>
      <c r="B92" s="580"/>
      <c r="C92" s="581"/>
      <c r="D92" s="581"/>
      <c r="E92" s="582"/>
      <c r="F92" s="198"/>
      <c r="G92" s="199"/>
      <c r="H92" s="200"/>
      <c r="I92" s="295">
        <f t="shared" si="11"/>
        <v>0</v>
      </c>
      <c r="J92" s="201"/>
      <c r="K92" s="302">
        <f>SUM(K88:K91)</f>
        <v>0</v>
      </c>
      <c r="L92" s="297">
        <f t="shared" si="13"/>
        <v>0</v>
      </c>
      <c r="M92" s="196"/>
    </row>
    <row r="93" spans="1:13" ht="18.75" customHeight="1">
      <c r="A93" s="190"/>
      <c r="B93" s="580"/>
      <c r="C93" s="581"/>
      <c r="D93" s="581"/>
      <c r="E93" s="582"/>
      <c r="F93" s="184"/>
      <c r="G93" s="185"/>
      <c r="H93" s="143"/>
      <c r="I93" s="298">
        <f t="shared" si="11"/>
        <v>0</v>
      </c>
      <c r="J93" s="186"/>
      <c r="K93" s="295">
        <f aca="true" t="shared" si="14" ref="K93:K98">SUM(J93)*$F93</f>
        <v>0</v>
      </c>
      <c r="L93" s="301">
        <f t="shared" si="13"/>
        <v>0</v>
      </c>
      <c r="M93" s="187"/>
    </row>
    <row r="94" spans="1:13" ht="18.75" customHeight="1">
      <c r="A94" s="190"/>
      <c r="B94" s="191"/>
      <c r="C94" s="192"/>
      <c r="D94" s="588"/>
      <c r="E94" s="589"/>
      <c r="F94" s="184"/>
      <c r="G94" s="185"/>
      <c r="H94" s="143"/>
      <c r="I94" s="295">
        <f t="shared" si="11"/>
        <v>0</v>
      </c>
      <c r="J94" s="195"/>
      <c r="K94" s="295">
        <f t="shared" si="14"/>
        <v>0</v>
      </c>
      <c r="L94" s="297">
        <f t="shared" si="13"/>
        <v>0</v>
      </c>
      <c r="M94" s="196"/>
    </row>
    <row r="95" spans="1:13" ht="18.75" customHeight="1">
      <c r="A95" s="190"/>
      <c r="B95" s="191"/>
      <c r="C95" s="192"/>
      <c r="D95" s="583"/>
      <c r="E95" s="584"/>
      <c r="F95" s="184"/>
      <c r="G95" s="185"/>
      <c r="H95" s="143"/>
      <c r="I95" s="298">
        <f t="shared" si="11"/>
        <v>0</v>
      </c>
      <c r="J95" s="195"/>
      <c r="K95" s="295">
        <f t="shared" si="14"/>
        <v>0</v>
      </c>
      <c r="L95" s="301">
        <f t="shared" si="13"/>
        <v>0</v>
      </c>
      <c r="M95" s="196"/>
    </row>
    <row r="96" spans="1:13" ht="18.75" customHeight="1">
      <c r="A96" s="190"/>
      <c r="B96" s="191"/>
      <c r="C96" s="192"/>
      <c r="D96" s="583"/>
      <c r="E96" s="584"/>
      <c r="F96" s="184"/>
      <c r="G96" s="185"/>
      <c r="H96" s="143"/>
      <c r="I96" s="295">
        <f t="shared" si="11"/>
        <v>0</v>
      </c>
      <c r="J96" s="195"/>
      <c r="K96" s="298">
        <f t="shared" si="14"/>
        <v>0</v>
      </c>
      <c r="L96" s="297">
        <f t="shared" si="13"/>
        <v>0</v>
      </c>
      <c r="M96" s="196"/>
    </row>
    <row r="97" spans="1:13" ht="18.75" customHeight="1">
      <c r="A97" s="181"/>
      <c r="B97" s="203"/>
      <c r="C97" s="204"/>
      <c r="D97" s="205"/>
      <c r="E97" s="206"/>
      <c r="F97" s="207"/>
      <c r="G97" s="208"/>
      <c r="H97" s="143"/>
      <c r="I97" s="298">
        <f t="shared" si="11"/>
        <v>0</v>
      </c>
      <c r="J97" s="201"/>
      <c r="K97" s="295">
        <f t="shared" si="14"/>
        <v>0</v>
      </c>
      <c r="L97" s="301">
        <f t="shared" si="13"/>
        <v>0</v>
      </c>
      <c r="M97" s="196"/>
    </row>
    <row r="98" spans="1:13" ht="18.75" customHeight="1" thickBot="1">
      <c r="A98" s="190"/>
      <c r="B98" s="209"/>
      <c r="C98" s="590"/>
      <c r="D98" s="591"/>
      <c r="E98" s="592"/>
      <c r="F98" s="210"/>
      <c r="G98" s="211"/>
      <c r="H98" s="189"/>
      <c r="I98" s="295">
        <f t="shared" si="11"/>
        <v>0</v>
      </c>
      <c r="J98" s="186"/>
      <c r="K98" s="295">
        <f t="shared" si="14"/>
        <v>0</v>
      </c>
      <c r="L98" s="297">
        <f t="shared" si="13"/>
        <v>0</v>
      </c>
      <c r="M98" s="187"/>
    </row>
    <row r="99" spans="1:13" ht="18.75" customHeight="1">
      <c r="A99" s="212"/>
      <c r="B99" s="213"/>
      <c r="C99" s="214"/>
      <c r="D99" s="215"/>
      <c r="E99" s="216" t="s">
        <v>116</v>
      </c>
      <c r="F99" s="217"/>
      <c r="G99" s="218"/>
      <c r="H99" s="219"/>
      <c r="I99" s="299">
        <f>SUM(I84:I98)</f>
        <v>6324</v>
      </c>
      <c r="J99" s="221"/>
      <c r="K99" s="303">
        <f>SUM(K84:K98)</f>
        <v>1277</v>
      </c>
      <c r="L99" s="303">
        <f>SUM(L84:L98)</f>
        <v>7601</v>
      </c>
      <c r="M99" s="223"/>
    </row>
    <row r="100" spans="1:13" ht="18.75" customHeight="1" thickBot="1">
      <c r="A100" s="224"/>
      <c r="B100" s="213"/>
      <c r="C100" s="214"/>
      <c r="D100" s="215"/>
      <c r="E100" s="216" t="s">
        <v>117</v>
      </c>
      <c r="F100" s="217"/>
      <c r="G100" s="218"/>
      <c r="H100" s="225"/>
      <c r="I100" s="300">
        <f>SUM(I74+I99)</f>
        <v>17736</v>
      </c>
      <c r="J100" s="227"/>
      <c r="K100" s="300">
        <f>SUM(K74+K99)</f>
        <v>7664</v>
      </c>
      <c r="L100" s="300">
        <f>SUM(L74+L99)</f>
        <v>25400</v>
      </c>
      <c r="M100" s="228"/>
    </row>
    <row r="101" spans="1:13" ht="18.75" customHeight="1">
      <c r="A101" s="113"/>
      <c r="B101" s="113"/>
      <c r="C101" s="113"/>
      <c r="E101" s="113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3"/>
      <c r="B102" s="113"/>
      <c r="C102" s="113"/>
      <c r="E102" s="585" t="s">
        <v>103</v>
      </c>
      <c r="F102" s="585"/>
      <c r="G102" s="585"/>
      <c r="H102" s="585"/>
      <c r="I102" s="585" t="s">
        <v>104</v>
      </c>
      <c r="J102" s="585"/>
      <c r="K102" s="585"/>
      <c r="L102" s="585"/>
      <c r="M102" s="30"/>
    </row>
    <row r="103" spans="1:13" ht="18.75" customHeight="1">
      <c r="A103" s="113"/>
      <c r="B103" s="113"/>
      <c r="C103" s="113"/>
      <c r="E103" s="585" t="s">
        <v>105</v>
      </c>
      <c r="F103" s="585"/>
      <c r="G103" s="585"/>
      <c r="H103" s="585"/>
      <c r="I103" s="585" t="s">
        <v>105</v>
      </c>
      <c r="J103" s="585"/>
      <c r="K103" s="585"/>
      <c r="L103" s="585"/>
      <c r="M103" s="30"/>
    </row>
    <row r="104" spans="1:13" ht="18.75" customHeight="1">
      <c r="A104" s="113"/>
      <c r="B104" s="113"/>
      <c r="C104" s="113"/>
      <c r="E104" s="169"/>
      <c r="F104" s="169"/>
      <c r="G104" s="169"/>
      <c r="H104" s="169"/>
      <c r="I104" s="585" t="s">
        <v>106</v>
      </c>
      <c r="J104" s="585"/>
      <c r="K104" s="585"/>
      <c r="L104" s="585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3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32:E32"/>
    <mergeCell ref="B33:E33"/>
    <mergeCell ref="B34:E34"/>
    <mergeCell ref="D36:E36"/>
    <mergeCell ref="D37:E37"/>
    <mergeCell ref="D38:E38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A30:A31"/>
    <mergeCell ref="C46:E46"/>
    <mergeCell ref="E50:H50"/>
    <mergeCell ref="D42:E42"/>
    <mergeCell ref="D43:E43"/>
    <mergeCell ref="F30:F31"/>
    <mergeCell ref="G30:G31"/>
    <mergeCell ref="H30:I30"/>
    <mergeCell ref="B30:E31"/>
    <mergeCell ref="B35:E35"/>
    <mergeCell ref="D39:E39"/>
    <mergeCell ref="H56:I56"/>
    <mergeCell ref="J56:K56"/>
    <mergeCell ref="L56:L57"/>
    <mergeCell ref="A56:A57"/>
    <mergeCell ref="B56:E57"/>
    <mergeCell ref="I50:L50"/>
    <mergeCell ref="E51:H51"/>
    <mergeCell ref="I51:L51"/>
    <mergeCell ref="G56:G57"/>
    <mergeCell ref="M56:M57"/>
    <mergeCell ref="B58:E58"/>
    <mergeCell ref="B59:E59"/>
    <mergeCell ref="B60:E60"/>
    <mergeCell ref="B40:E40"/>
    <mergeCell ref="B41:E41"/>
    <mergeCell ref="I52:L52"/>
    <mergeCell ref="A53:K53"/>
    <mergeCell ref="A55:C55"/>
    <mergeCell ref="D63:E63"/>
    <mergeCell ref="D64:E64"/>
    <mergeCell ref="B66:E66"/>
    <mergeCell ref="B67:E67"/>
    <mergeCell ref="D65:E65"/>
    <mergeCell ref="F56:F57"/>
    <mergeCell ref="B61:E61"/>
    <mergeCell ref="J82:K82"/>
    <mergeCell ref="L82:L83"/>
    <mergeCell ref="I76:L76"/>
    <mergeCell ref="E77:H77"/>
    <mergeCell ref="I77:L77"/>
    <mergeCell ref="I78:L78"/>
    <mergeCell ref="A79:K79"/>
    <mergeCell ref="A81:C81"/>
    <mergeCell ref="D62:E62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+'ปร.4สี่หน้า'!E2</f>
        <v>อาคาร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+'ปร.4สี่หน้า'!D3</f>
        <v>โรงเรียน....................................</v>
      </c>
      <c r="F3" s="306"/>
      <c r="G3" s="306"/>
      <c r="H3" s="306"/>
      <c r="I3" s="306"/>
      <c r="J3" s="15" t="s">
        <v>166</v>
      </c>
      <c r="K3" s="733" t="s">
        <v>147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+'ปร.4สี่หน้า'!J3</f>
        <v>สพป.......................................................</v>
      </c>
      <c r="F4" s="308"/>
      <c r="G4" s="308"/>
      <c r="H4" s="308"/>
      <c r="I4" s="308"/>
      <c r="J4" s="308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4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+'ปร.4สี่หน้า'!K4</f>
        <v>12ตค58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22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+'ปร.4สี่หน้า'!L100</f>
        <v>25400</v>
      </c>
      <c r="J10" s="312">
        <v>1.2726</v>
      </c>
      <c r="K10" s="311">
        <f>I10*J10</f>
        <v>32324.039999999997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32324.039999999997</v>
      </c>
      <c r="L18" s="33"/>
    </row>
    <row r="19" spans="1:12" ht="24.75" thickBot="1">
      <c r="A19" s="643" t="str">
        <f>"("&amp;_xlfn.BAHTTEXT(K19)&amp;")"</f>
        <v>(สามหมื่นสองพันสามร้อยบาทถ้วน)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32300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 t="s">
        <v>25</v>
      </c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126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 t="s">
        <v>25</v>
      </c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126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 t="s">
        <v>25</v>
      </c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126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 t="s">
        <v>25</v>
      </c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126</v>
      </c>
      <c r="H29" s="632"/>
      <c r="I29" s="632"/>
      <c r="J29" s="723" t="s">
        <v>122</v>
      </c>
      <c r="K29" s="723"/>
      <c r="L29" s="723"/>
    </row>
    <row r="30" spans="1:12" ht="24">
      <c r="A30" s="1"/>
      <c r="B30" s="521"/>
      <c r="C30" s="521"/>
      <c r="D30" s="521"/>
      <c r="E30" s="521"/>
      <c r="F30" s="521"/>
      <c r="G30" s="519"/>
      <c r="H30" s="520"/>
      <c r="I30" s="520"/>
      <c r="J30" s="5"/>
      <c r="K30" s="5"/>
      <c r="L30" s="1"/>
    </row>
    <row r="31" spans="1:12" ht="24">
      <c r="A31" s="1"/>
      <c r="B31" s="521"/>
      <c r="C31" s="521"/>
      <c r="D31" s="521"/>
      <c r="E31" s="521"/>
      <c r="F31" s="521"/>
      <c r="G31" s="519"/>
      <c r="H31" s="520"/>
      <c r="I31" s="520"/>
      <c r="J31" s="5"/>
      <c r="K31" s="5"/>
      <c r="L31" s="1"/>
    </row>
    <row r="32" spans="1:12" ht="21">
      <c r="A32" s="10"/>
      <c r="B32" s="517"/>
      <c r="C32" s="517"/>
      <c r="D32" s="517"/>
      <c r="E32" s="517"/>
      <c r="F32" s="517"/>
      <c r="G32" s="518"/>
      <c r="H32" s="518"/>
      <c r="I32" s="518"/>
      <c r="J32" s="13"/>
      <c r="K32" s="12"/>
      <c r="L32" s="10"/>
    </row>
    <row r="33" spans="1:12" ht="21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21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+'ปร.4สี่หน้า'!E2</f>
        <v>อาคาร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+'ปร.4สี่หน้า'!D3</f>
        <v>โรงเรียน....................................</v>
      </c>
      <c r="E3" s="739"/>
      <c r="F3" s="739"/>
      <c r="G3" s="740" t="s">
        <v>166</v>
      </c>
      <c r="H3" s="740"/>
      <c r="I3" s="655" t="str">
        <f>+'ปร.5สี่หน้า'!K3</f>
        <v>aaa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+'ปร.5สี่หน้า'!E4</f>
        <v>สพป.......................................................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5" t="s">
        <v>11</v>
      </c>
      <c r="H5" s="665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+'ปร.4สี่หน้า'!K4</f>
        <v>12ตค58</v>
      </c>
      <c r="F6" s="24"/>
      <c r="G6" s="665"/>
      <c r="H6" s="665"/>
      <c r="I6" s="665"/>
      <c r="J6" s="645"/>
      <c r="K6" s="645"/>
    </row>
    <row r="7" spans="1:11" ht="12" customHeight="1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1.75" customHeight="1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1.75" customHeight="1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+'ปร.5สี่หน้า'!K19</f>
        <v>32300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32300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(สามหมื่นสองพันสามร้อยบาทถ้วน)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2:11" s="19" customFormat="1" ht="24.75" thickTop="1"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3" s="19" customFormat="1" ht="24">
      <c r="A23" s="546" t="s">
        <v>71</v>
      </c>
      <c r="B23" s="546"/>
      <c r="C23" s="546"/>
      <c r="D23" s="546"/>
      <c r="E23" s="519" t="s">
        <v>72</v>
      </c>
      <c r="F23" s="519"/>
      <c r="G23" s="519"/>
      <c r="H23" s="519"/>
      <c r="I23" s="37"/>
      <c r="J23" s="37"/>
      <c r="K23" s="6"/>
      <c r="L23" s="101"/>
      <c r="M23" s="102"/>
    </row>
    <row r="24" spans="1:13" ht="30" customHeight="1">
      <c r="A24" s="102"/>
      <c r="B24" s="668"/>
      <c r="C24" s="668"/>
      <c r="D24" s="668"/>
      <c r="E24" s="737" t="s">
        <v>152</v>
      </c>
      <c r="F24" s="737"/>
      <c r="G24" s="553"/>
      <c r="H24" s="553"/>
      <c r="I24" s="36"/>
      <c r="J24" s="36"/>
      <c r="K24" s="6"/>
      <c r="L24" s="36"/>
      <c r="M24" s="6"/>
    </row>
    <row r="25" spans="1:13" ht="24">
      <c r="A25" s="546" t="s">
        <v>74</v>
      </c>
      <c r="B25" s="546"/>
      <c r="C25" s="546"/>
      <c r="D25" s="546"/>
      <c r="E25" s="519" t="s">
        <v>72</v>
      </c>
      <c r="F25" s="519"/>
      <c r="G25" s="36" t="s">
        <v>75</v>
      </c>
      <c r="H25" s="6"/>
      <c r="I25" s="37"/>
      <c r="J25" s="37"/>
      <c r="K25" s="6"/>
      <c r="L25" s="36"/>
      <c r="M25" s="6"/>
    </row>
    <row r="26" spans="1:13" ht="24">
      <c r="A26" s="6"/>
      <c r="B26" s="520"/>
      <c r="C26" s="520"/>
      <c r="D26" s="520"/>
      <c r="E26" s="737" t="s">
        <v>152</v>
      </c>
      <c r="F26" s="737"/>
      <c r="G26" s="37"/>
      <c r="H26" s="6"/>
      <c r="I26" s="36"/>
      <c r="J26" s="36"/>
      <c r="K26" s="6"/>
      <c r="L26" s="36"/>
      <c r="M26" s="6"/>
    </row>
    <row r="27" spans="1:13" ht="30" customHeight="1">
      <c r="A27" s="546" t="s">
        <v>74</v>
      </c>
      <c r="B27" s="546"/>
      <c r="C27" s="546"/>
      <c r="D27" s="546"/>
      <c r="E27" s="519" t="s">
        <v>72</v>
      </c>
      <c r="F27" s="519"/>
      <c r="G27" s="36" t="s">
        <v>86</v>
      </c>
      <c r="H27" s="36"/>
      <c r="I27" s="36"/>
      <c r="J27" s="36"/>
      <c r="K27" s="36"/>
      <c r="L27" s="36"/>
      <c r="M27" s="6"/>
    </row>
    <row r="28" spans="1:13" ht="24">
      <c r="A28" s="6"/>
      <c r="B28" s="520"/>
      <c r="C28" s="520"/>
      <c r="D28" s="520"/>
      <c r="E28" s="737" t="s">
        <v>152</v>
      </c>
      <c r="F28" s="737"/>
      <c r="G28" s="634" t="s">
        <v>122</v>
      </c>
      <c r="H28" s="634"/>
      <c r="I28" s="634"/>
      <c r="J28" s="110"/>
      <c r="K28" s="110"/>
      <c r="L28" s="36"/>
      <c r="M28" s="6"/>
    </row>
    <row r="29" spans="1:13" ht="30" customHeight="1">
      <c r="A29" s="546" t="s">
        <v>76</v>
      </c>
      <c r="B29" s="546"/>
      <c r="C29" s="546"/>
      <c r="D29" s="546"/>
      <c r="E29" s="519" t="s">
        <v>72</v>
      </c>
      <c r="F29" s="519"/>
      <c r="G29" s="111" t="s">
        <v>87</v>
      </c>
      <c r="H29" s="111"/>
      <c r="I29" s="111"/>
      <c r="J29" s="36"/>
      <c r="K29" s="36"/>
      <c r="L29" s="36"/>
      <c r="M29" s="6"/>
    </row>
    <row r="30" spans="1:13" ht="24">
      <c r="A30" s="6"/>
      <c r="B30" s="520"/>
      <c r="C30" s="520"/>
      <c r="D30" s="520"/>
      <c r="E30" s="737" t="s">
        <v>152</v>
      </c>
      <c r="F30" s="737"/>
      <c r="G30" s="634" t="s">
        <v>122</v>
      </c>
      <c r="H30" s="634"/>
      <c r="I30" s="634"/>
      <c r="J30" s="110"/>
      <c r="K30" s="110"/>
      <c r="L30" s="36"/>
      <c r="M30" s="6"/>
    </row>
    <row r="31" spans="2:11" ht="37.5" customHeight="1">
      <c r="B31" s="520"/>
      <c r="C31" s="520"/>
      <c r="D31" s="520"/>
      <c r="E31" s="553"/>
      <c r="F31" s="553"/>
      <c r="G31" s="35"/>
      <c r="H31" s="37"/>
      <c r="I31" s="37"/>
      <c r="J31" s="37"/>
      <c r="K31" s="6"/>
    </row>
    <row r="32" spans="1:11" ht="30" customHeight="1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11" ht="24">
      <c r="B33" s="546"/>
      <c r="C33" s="546"/>
      <c r="D33" s="546"/>
      <c r="E33" s="546"/>
      <c r="F33" s="546"/>
      <c r="G33" s="546"/>
      <c r="H33" s="546"/>
      <c r="I33" s="546"/>
      <c r="J33" s="546"/>
      <c r="K33" s="546"/>
    </row>
  </sheetData>
  <sheetProtection/>
  <mergeCells count="70"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+'ปร.4ห้าหน้า'!E2</f>
        <v>อาคาร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+'ปร.4ห้าหน้า'!D3</f>
        <v>โรงเรียน....................................</v>
      </c>
      <c r="F3" s="306"/>
      <c r="G3" s="306"/>
      <c r="H3" s="306"/>
      <c r="I3" s="306"/>
      <c r="J3" s="15" t="s">
        <v>166</v>
      </c>
      <c r="K3" s="733" t="s">
        <v>128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+'ปร.4ห้าหน้า'!J3</f>
        <v>สพป.......................................................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5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+'ปร.4ห้าหน้า'!K4</f>
        <v>12ตค58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22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+'ปร.4ห้าหน้า'!L106</f>
        <v>33001</v>
      </c>
      <c r="J10" s="312">
        <v>1.2726</v>
      </c>
      <c r="K10" s="311">
        <f>I10*J10</f>
        <v>41997.0726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41997.0726</v>
      </c>
      <c r="L18" s="33"/>
    </row>
    <row r="19" spans="1:12" ht="24.75" thickBot="1">
      <c r="A19" s="643" t="str">
        <f>"("&amp;_xlfn.BAHTTEXT(K19)&amp;")"</f>
        <v>(สี่หมื่นหนึ่งพันเก้าร้อยบาทถ้วน)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41900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/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126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/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126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/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127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/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127</v>
      </c>
      <c r="H29" s="632"/>
      <c r="I29" s="632"/>
      <c r="J29" s="723" t="s">
        <v>122</v>
      </c>
      <c r="K29" s="723"/>
      <c r="L29" s="723"/>
    </row>
  </sheetData>
  <sheetProtection/>
  <mergeCells count="53"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B22:F22"/>
    <mergeCell ref="G22:I22"/>
    <mergeCell ref="J22:L22"/>
    <mergeCell ref="B23:F23"/>
    <mergeCell ref="G23:I23"/>
    <mergeCell ref="J23:L23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3.00390625" style="0" customWidth="1"/>
    <col min="4" max="4" width="5.00390625" style="0" customWidth="1"/>
    <col min="5" max="5" width="17.140625" style="0" customWidth="1"/>
    <col min="6" max="6" width="4.00390625" style="0" customWidth="1"/>
    <col min="7" max="7" width="13.8515625" style="0" customWidth="1"/>
    <col min="8" max="8" width="4.8515625" style="0" customWidth="1"/>
    <col min="9" max="9" width="6.28125" style="0" customWidth="1"/>
    <col min="10" max="10" width="6.8515625" style="0" customWidth="1"/>
    <col min="11" max="11" width="11.7109375" style="0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+'ปร.5ห้าหน้า'!E2</f>
        <v>อาคาร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+'ปร.5ห้าหน้า'!E3</f>
        <v>โรงเรียน....................................</v>
      </c>
      <c r="E3" s="739"/>
      <c r="F3" s="739"/>
      <c r="G3" s="740" t="s">
        <v>166</v>
      </c>
      <c r="H3" s="740"/>
      <c r="I3" s="655" t="str">
        <f>+'ปร.5ห้าหน้า'!K3</f>
        <v>ddd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+'ปร.5ห้าหน้า'!E4</f>
        <v>สพป.......................................................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5" t="s">
        <v>11</v>
      </c>
      <c r="H5" s="665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+'ปร.5ห้าหน้า'!E6</f>
        <v>12ตค58</v>
      </c>
      <c r="F6" s="24"/>
      <c r="G6" s="665"/>
      <c r="H6" s="665"/>
      <c r="I6" s="665"/>
      <c r="J6" s="645"/>
      <c r="K6" s="645"/>
    </row>
    <row r="7" spans="1:11" ht="24.75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4.75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4.75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+'ปร.5ห้าหน้า'!K19</f>
        <v>41900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41900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(สี่หมื่นหนึ่งพันเก้าร้อยบาทถ้วน)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737" t="s">
        <v>129</v>
      </c>
      <c r="F24" s="737"/>
      <c r="G24" s="553"/>
      <c r="H24" s="553"/>
      <c r="I24" s="36"/>
      <c r="J24" s="36"/>
      <c r="K24" s="6"/>
    </row>
    <row r="25" spans="1:11" ht="24">
      <c r="A25" s="546" t="s">
        <v>74</v>
      </c>
      <c r="B25" s="546"/>
      <c r="C25" s="546"/>
      <c r="D25" s="546"/>
      <c r="E25" s="519"/>
      <c r="F25" s="519"/>
      <c r="G25" s="36" t="s">
        <v>75</v>
      </c>
      <c r="H25" s="6"/>
      <c r="I25" s="37"/>
      <c r="J25" s="37"/>
      <c r="K25" s="6"/>
    </row>
    <row r="26" spans="1:11" ht="24">
      <c r="A26" s="6"/>
      <c r="B26" s="520"/>
      <c r="C26" s="520"/>
      <c r="D26" s="520"/>
      <c r="E26" s="737" t="s">
        <v>129</v>
      </c>
      <c r="F26" s="737"/>
      <c r="G26" s="37"/>
      <c r="H26" s="6"/>
      <c r="I26" s="36"/>
      <c r="J26" s="36"/>
      <c r="K26" s="6"/>
    </row>
    <row r="27" spans="1:11" ht="24">
      <c r="A27" s="546" t="s">
        <v>74</v>
      </c>
      <c r="B27" s="546"/>
      <c r="C27" s="546"/>
      <c r="D27" s="546"/>
      <c r="E27" s="519"/>
      <c r="F27" s="519"/>
      <c r="G27" s="36" t="s">
        <v>86</v>
      </c>
      <c r="H27" s="36"/>
      <c r="I27" s="36"/>
      <c r="J27" s="36"/>
      <c r="K27" s="36"/>
    </row>
    <row r="28" spans="1:11" ht="24">
      <c r="A28" s="6"/>
      <c r="B28" s="520"/>
      <c r="C28" s="520"/>
      <c r="D28" s="520"/>
      <c r="E28" s="737" t="s">
        <v>129</v>
      </c>
      <c r="F28" s="737"/>
      <c r="G28" s="634" t="s">
        <v>122</v>
      </c>
      <c r="H28" s="634"/>
      <c r="I28" s="634"/>
      <c r="J28" s="110"/>
      <c r="K28" s="110"/>
    </row>
    <row r="29" spans="1:11" ht="24">
      <c r="A29" s="546" t="s">
        <v>76</v>
      </c>
      <c r="B29" s="546"/>
      <c r="C29" s="546"/>
      <c r="D29" s="546"/>
      <c r="E29" s="519"/>
      <c r="F29" s="519"/>
      <c r="G29" s="111" t="s">
        <v>87</v>
      </c>
      <c r="H29" s="111"/>
      <c r="I29" s="111"/>
      <c r="J29" s="36"/>
      <c r="K29" s="36"/>
    </row>
    <row r="30" spans="1:11" ht="24">
      <c r="A30" s="6"/>
      <c r="B30" s="520"/>
      <c r="C30" s="520"/>
      <c r="D30" s="520"/>
      <c r="E30" s="737" t="s">
        <v>129</v>
      </c>
      <c r="F30" s="737"/>
      <c r="G30" s="634" t="s">
        <v>122</v>
      </c>
      <c r="H30" s="634"/>
      <c r="I30" s="634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30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30" t="s">
        <v>113</v>
      </c>
      <c r="E3" s="230"/>
      <c r="F3" s="175"/>
      <c r="G3" s="175"/>
      <c r="H3" s="175"/>
      <c r="I3" s="177" t="s">
        <v>102</v>
      </c>
      <c r="J3" s="231" t="s">
        <v>110</v>
      </c>
      <c r="K3" s="178"/>
      <c r="L3" s="178"/>
      <c r="M3" s="178"/>
    </row>
    <row r="4" spans="1:13" ht="21" thickBot="1">
      <c r="A4" s="621" t="s">
        <v>7</v>
      </c>
      <c r="B4" s="621"/>
      <c r="C4" s="621"/>
      <c r="D4" s="615" t="s">
        <v>114</v>
      </c>
      <c r="E4" s="615"/>
      <c r="F4" s="615"/>
      <c r="G4" s="615"/>
      <c r="H4" s="615"/>
      <c r="I4" s="616" t="s">
        <v>2</v>
      </c>
      <c r="J4" s="616"/>
      <c r="K4" s="232" t="s">
        <v>115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17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2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17">SUM(J8)*$F8</f>
        <v>224</v>
      </c>
      <c r="L8" s="297">
        <f aca="true" t="shared" si="2" ref="L8:L17">SUM(,I8,K8)</f>
        <v>434</v>
      </c>
      <c r="M8" s="139"/>
    </row>
    <row r="9" spans="1:13" ht="2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2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2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2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2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21">
      <c r="A14" s="147"/>
      <c r="B14" s="717"/>
      <c r="C14" s="718"/>
      <c r="D14" s="718"/>
      <c r="E14" s="719"/>
      <c r="F14" s="148"/>
      <c r="G14" s="149" t="s">
        <v>153</v>
      </c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2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21">
      <c r="A16" s="147"/>
      <c r="B16" s="717"/>
      <c r="C16" s="718"/>
      <c r="D16" s="718"/>
      <c r="E16" s="719"/>
      <c r="F16" s="148"/>
      <c r="G16" s="149"/>
      <c r="H16" s="150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ht="21" thickBot="1">
      <c r="A17" s="156"/>
      <c r="B17" s="720"/>
      <c r="C17" s="721"/>
      <c r="D17" s="721"/>
      <c r="E17" s="722"/>
      <c r="F17" s="157"/>
      <c r="G17" s="158"/>
      <c r="H17" s="159"/>
      <c r="I17" s="295">
        <f t="shared" si="0"/>
        <v>0</v>
      </c>
      <c r="J17" s="159"/>
      <c r="K17" s="295">
        <f t="shared" si="1"/>
        <v>0</v>
      </c>
      <c r="L17" s="297">
        <f t="shared" si="2"/>
        <v>0</v>
      </c>
      <c r="M17" s="158"/>
    </row>
    <row r="18" spans="1:13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296">
        <f>SUM(I7:I17)</f>
        <v>342</v>
      </c>
      <c r="J18" s="160"/>
      <c r="K18" s="296">
        <f>SUM(K7:K17)</f>
        <v>367</v>
      </c>
      <c r="L18" s="296">
        <f>SUM(L7:L17)</f>
        <v>709</v>
      </c>
      <c r="M18" s="161"/>
    </row>
    <row r="19" spans="1:13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</row>
    <row r="21" spans="1:13" ht="24">
      <c r="A21" s="113"/>
      <c r="B21" s="113"/>
      <c r="C21" s="113"/>
      <c r="D21" s="10"/>
      <c r="E21" s="585" t="s">
        <v>105</v>
      </c>
      <c r="F21" s="585"/>
      <c r="G21" s="585"/>
      <c r="H21" s="585"/>
      <c r="I21" s="585" t="s">
        <v>105</v>
      </c>
      <c r="J21" s="585"/>
      <c r="K21" s="585"/>
      <c r="L21" s="585"/>
      <c r="M21" s="30"/>
    </row>
    <row r="22" spans="1:13" ht="24">
      <c r="A22" s="113"/>
      <c r="B22" s="113"/>
      <c r="C22" s="113"/>
      <c r="D22" s="10"/>
      <c r="E22" s="169"/>
      <c r="F22" s="169"/>
      <c r="G22" s="169"/>
      <c r="H22" s="169"/>
      <c r="I22" s="585" t="s">
        <v>106</v>
      </c>
      <c r="J22" s="585"/>
      <c r="K22" s="585"/>
      <c r="L22" s="585"/>
      <c r="M22" s="30"/>
    </row>
    <row r="23" spans="1:13" ht="24">
      <c r="A23" s="586" t="s">
        <v>26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130" t="s">
        <v>101</v>
      </c>
      <c r="M23" s="130"/>
    </row>
    <row r="24" spans="1:13" ht="24">
      <c r="A24" s="180" t="s">
        <v>81</v>
      </c>
      <c r="B24" s="180"/>
      <c r="C24" s="175"/>
      <c r="D24" s="175"/>
      <c r="E24" s="293" t="str">
        <f>+E2</f>
        <v>อาคาร</v>
      </c>
      <c r="F24" s="170"/>
      <c r="G24" s="171"/>
      <c r="H24" s="172"/>
      <c r="I24" s="176"/>
      <c r="J24" s="175"/>
      <c r="K24" s="175"/>
      <c r="L24" s="175"/>
      <c r="M24" s="175"/>
    </row>
    <row r="25" spans="1:13" ht="21" thickBot="1">
      <c r="A25" s="587" t="s">
        <v>0</v>
      </c>
      <c r="B25" s="587"/>
      <c r="C25" s="587"/>
      <c r="D25" s="293" t="str">
        <f>+D3</f>
        <v>โรงเรียน....................................</v>
      </c>
      <c r="E25" s="293"/>
      <c r="F25" s="175"/>
      <c r="G25" s="175"/>
      <c r="H25" s="175"/>
      <c r="I25" s="177" t="s">
        <v>102</v>
      </c>
      <c r="J25" s="294" t="str">
        <f>+J3</f>
        <v>สพป.......................................................</v>
      </c>
      <c r="K25" s="294"/>
      <c r="L25" s="294"/>
      <c r="M25" s="178"/>
    </row>
    <row r="26" spans="1:13" ht="21" thickTop="1">
      <c r="A26" s="593" t="s">
        <v>3</v>
      </c>
      <c r="B26" s="600" t="s">
        <v>4</v>
      </c>
      <c r="C26" s="601"/>
      <c r="D26" s="601"/>
      <c r="E26" s="601"/>
      <c r="F26" s="604" t="s">
        <v>11</v>
      </c>
      <c r="G26" s="606" t="s">
        <v>13</v>
      </c>
      <c r="H26" s="595" t="s">
        <v>19</v>
      </c>
      <c r="I26" s="596"/>
      <c r="J26" s="595" t="s">
        <v>15</v>
      </c>
      <c r="K26" s="596"/>
      <c r="L26" s="611" t="s">
        <v>17</v>
      </c>
      <c r="M26" s="593" t="s">
        <v>5</v>
      </c>
    </row>
    <row r="27" spans="1:13" ht="21" thickBot="1">
      <c r="A27" s="594"/>
      <c r="B27" s="602"/>
      <c r="C27" s="603"/>
      <c r="D27" s="603"/>
      <c r="E27" s="603"/>
      <c r="F27" s="605"/>
      <c r="G27" s="607"/>
      <c r="H27" s="27" t="s">
        <v>27</v>
      </c>
      <c r="I27" s="27" t="s">
        <v>16</v>
      </c>
      <c r="J27" s="27" t="s">
        <v>27</v>
      </c>
      <c r="K27" s="27" t="s">
        <v>16</v>
      </c>
      <c r="L27" s="612"/>
      <c r="M27" s="594"/>
    </row>
    <row r="28" spans="1:13" ht="21" thickTop="1">
      <c r="A28" s="137"/>
      <c r="B28" s="608"/>
      <c r="C28" s="609"/>
      <c r="D28" s="609"/>
      <c r="E28" s="610"/>
      <c r="F28" s="138">
        <v>17</v>
      </c>
      <c r="G28" s="139"/>
      <c r="H28" s="140">
        <v>18</v>
      </c>
      <c r="I28" s="295">
        <f aca="true" t="shared" si="3" ref="I28:I38">SUM(H28)*$F28</f>
        <v>306</v>
      </c>
      <c r="J28" s="142">
        <v>19</v>
      </c>
      <c r="K28" s="295">
        <f aca="true" t="shared" si="4" ref="K28:K35">SUM(J28)*$F28</f>
        <v>323</v>
      </c>
      <c r="L28" s="297">
        <f aca="true" t="shared" si="5" ref="L28:L38">SUM(,I28,K28)</f>
        <v>629</v>
      </c>
      <c r="M28" s="139"/>
    </row>
    <row r="29" spans="1:13" ht="21">
      <c r="A29" s="181"/>
      <c r="B29" s="580"/>
      <c r="C29" s="581"/>
      <c r="D29" s="581"/>
      <c r="E29" s="582"/>
      <c r="F29" s="148">
        <v>20</v>
      </c>
      <c r="G29" s="149"/>
      <c r="H29" s="150">
        <v>222</v>
      </c>
      <c r="I29" s="295">
        <f t="shared" si="3"/>
        <v>4440</v>
      </c>
      <c r="J29" s="182">
        <v>221</v>
      </c>
      <c r="K29" s="295">
        <f t="shared" si="4"/>
        <v>4420</v>
      </c>
      <c r="L29" s="297">
        <f t="shared" si="5"/>
        <v>8860</v>
      </c>
      <c r="M29" s="149"/>
    </row>
    <row r="30" spans="1:13" ht="21">
      <c r="A30" s="183"/>
      <c r="B30" s="580"/>
      <c r="C30" s="581"/>
      <c r="D30" s="581"/>
      <c r="E30" s="582"/>
      <c r="F30" s="184"/>
      <c r="G30" s="185"/>
      <c r="H30" s="143"/>
      <c r="I30" s="295">
        <f t="shared" si="3"/>
        <v>0</v>
      </c>
      <c r="J30" s="186"/>
      <c r="K30" s="295">
        <f t="shared" si="4"/>
        <v>0</v>
      </c>
      <c r="L30" s="297">
        <f t="shared" si="5"/>
        <v>0</v>
      </c>
      <c r="M30" s="187"/>
    </row>
    <row r="31" spans="1:13" ht="21">
      <c r="A31" s="181"/>
      <c r="B31" s="597"/>
      <c r="C31" s="598"/>
      <c r="D31" s="598"/>
      <c r="E31" s="599"/>
      <c r="F31" s="184"/>
      <c r="G31" s="185"/>
      <c r="H31" s="143"/>
      <c r="I31" s="298">
        <f t="shared" si="3"/>
        <v>0</v>
      </c>
      <c r="J31" s="186"/>
      <c r="K31" s="298">
        <f t="shared" si="4"/>
        <v>0</v>
      </c>
      <c r="L31" s="301">
        <f t="shared" si="5"/>
        <v>0</v>
      </c>
      <c r="M31" s="187"/>
    </row>
    <row r="32" spans="1:13" ht="21">
      <c r="A32" s="190"/>
      <c r="B32" s="191"/>
      <c r="C32" s="192"/>
      <c r="D32" s="583"/>
      <c r="E32" s="584"/>
      <c r="F32" s="184"/>
      <c r="G32" s="185"/>
      <c r="H32" s="143"/>
      <c r="I32" s="295">
        <f t="shared" si="3"/>
        <v>0</v>
      </c>
      <c r="J32" s="195"/>
      <c r="K32" s="295">
        <f t="shared" si="4"/>
        <v>0</v>
      </c>
      <c r="L32" s="297">
        <f t="shared" si="5"/>
        <v>0</v>
      </c>
      <c r="M32" s="196"/>
    </row>
    <row r="33" spans="1:13" ht="21">
      <c r="A33" s="190"/>
      <c r="B33" s="191"/>
      <c r="C33" s="192"/>
      <c r="D33" s="583"/>
      <c r="E33" s="584"/>
      <c r="F33" s="197"/>
      <c r="G33" s="185"/>
      <c r="H33" s="143"/>
      <c r="I33" s="298">
        <f t="shared" si="3"/>
        <v>0</v>
      </c>
      <c r="J33" s="195"/>
      <c r="K33" s="295">
        <f t="shared" si="4"/>
        <v>0</v>
      </c>
      <c r="L33" s="301">
        <f t="shared" si="5"/>
        <v>0</v>
      </c>
      <c r="M33" s="196"/>
    </row>
    <row r="34" spans="1:13" ht="21">
      <c r="A34" s="190"/>
      <c r="B34" s="191"/>
      <c r="C34" s="192"/>
      <c r="D34" s="583"/>
      <c r="E34" s="584"/>
      <c r="F34" s="197"/>
      <c r="G34" s="185"/>
      <c r="H34" s="143"/>
      <c r="I34" s="295">
        <f t="shared" si="3"/>
        <v>0</v>
      </c>
      <c r="J34" s="195"/>
      <c r="K34" s="295">
        <f t="shared" si="4"/>
        <v>0</v>
      </c>
      <c r="L34" s="297">
        <f t="shared" si="5"/>
        <v>0</v>
      </c>
      <c r="M34" s="196"/>
    </row>
    <row r="35" spans="1:13" ht="21">
      <c r="A35" s="190"/>
      <c r="B35" s="191"/>
      <c r="C35" s="192"/>
      <c r="D35" s="583"/>
      <c r="E35" s="584"/>
      <c r="F35" s="184"/>
      <c r="G35" s="185"/>
      <c r="H35" s="143"/>
      <c r="I35" s="298">
        <f t="shared" si="3"/>
        <v>0</v>
      </c>
      <c r="J35" s="195"/>
      <c r="K35" s="298">
        <f t="shared" si="4"/>
        <v>0</v>
      </c>
      <c r="L35" s="301">
        <f t="shared" si="5"/>
        <v>0</v>
      </c>
      <c r="M35" s="196"/>
    </row>
    <row r="36" spans="1:13" ht="21">
      <c r="A36" s="181"/>
      <c r="B36" s="580"/>
      <c r="C36" s="581"/>
      <c r="D36" s="581"/>
      <c r="E36" s="582"/>
      <c r="F36" s="198"/>
      <c r="G36" s="199"/>
      <c r="H36" s="200"/>
      <c r="I36" s="295">
        <f t="shared" si="3"/>
        <v>0</v>
      </c>
      <c r="J36" s="201"/>
      <c r="K36" s="302">
        <f>SUM(K32:K35)</f>
        <v>0</v>
      </c>
      <c r="L36" s="297">
        <f t="shared" si="5"/>
        <v>0</v>
      </c>
      <c r="M36" s="196"/>
    </row>
    <row r="37" spans="1:13" ht="21">
      <c r="A37" s="190"/>
      <c r="B37" s="580"/>
      <c r="C37" s="581"/>
      <c r="D37" s="581"/>
      <c r="E37" s="582"/>
      <c r="F37" s="184"/>
      <c r="G37" s="185"/>
      <c r="H37" s="143"/>
      <c r="I37" s="298">
        <f t="shared" si="3"/>
        <v>0</v>
      </c>
      <c r="J37" s="186"/>
      <c r="K37" s="295">
        <f>SUM(J37)*$F37</f>
        <v>0</v>
      </c>
      <c r="L37" s="301">
        <f t="shared" si="5"/>
        <v>0</v>
      </c>
      <c r="M37" s="187"/>
    </row>
    <row r="38" spans="1:13" ht="21" thickBot="1">
      <c r="A38" s="190"/>
      <c r="B38" s="209"/>
      <c r="C38" s="590"/>
      <c r="D38" s="591"/>
      <c r="E38" s="592"/>
      <c r="F38" s="210"/>
      <c r="G38" s="211"/>
      <c r="H38" s="189"/>
      <c r="I38" s="295">
        <f t="shared" si="3"/>
        <v>0</v>
      </c>
      <c r="J38" s="186"/>
      <c r="K38" s="295">
        <f>SUM(J38)*$F38</f>
        <v>0</v>
      </c>
      <c r="L38" s="297">
        <f t="shared" si="5"/>
        <v>0</v>
      </c>
      <c r="M38" s="187"/>
    </row>
    <row r="39" spans="1:13" ht="21">
      <c r="A39" s="212"/>
      <c r="B39" s="213"/>
      <c r="C39" s="214"/>
      <c r="D39" s="215"/>
      <c r="E39" s="215" t="s">
        <v>84</v>
      </c>
      <c r="F39" s="291"/>
      <c r="G39" s="215"/>
      <c r="H39" s="292"/>
      <c r="I39" s="299">
        <f>SUM(I28:I38)</f>
        <v>4746</v>
      </c>
      <c r="J39" s="221"/>
      <c r="K39" s="303">
        <f>SUM(K28:K38)</f>
        <v>4743</v>
      </c>
      <c r="L39" s="303">
        <f>SUM(L28:L38)</f>
        <v>9489</v>
      </c>
      <c r="M39" s="223"/>
    </row>
    <row r="40" spans="1:13" ht="21" thickBot="1">
      <c r="A40" s="224"/>
      <c r="B40" s="213"/>
      <c r="C40" s="214"/>
      <c r="D40" s="215"/>
      <c r="E40" s="215" t="s">
        <v>85</v>
      </c>
      <c r="F40" s="291"/>
      <c r="G40" s="215"/>
      <c r="H40" s="292"/>
      <c r="I40" s="300">
        <f>SUM(I18+I39)</f>
        <v>5088</v>
      </c>
      <c r="J40" s="227"/>
      <c r="K40" s="300">
        <f>SUM(K18+K39)</f>
        <v>5110</v>
      </c>
      <c r="L40" s="300">
        <f>SUM(L18+L39)</f>
        <v>10198</v>
      </c>
      <c r="M40" s="228"/>
    </row>
    <row r="41" spans="1:13" ht="24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4">
      <c r="A42" s="113"/>
      <c r="B42" s="113"/>
      <c r="C42" s="113"/>
      <c r="D42" s="10"/>
      <c r="E42" s="707" t="s">
        <v>121</v>
      </c>
      <c r="F42" s="585"/>
      <c r="G42" s="585"/>
      <c r="H42" s="585"/>
      <c r="I42" s="707" t="s">
        <v>104</v>
      </c>
      <c r="J42" s="707"/>
      <c r="K42" s="707"/>
      <c r="L42" s="707"/>
      <c r="M42" s="30"/>
    </row>
    <row r="43" spans="1:13" ht="24">
      <c r="A43" s="113"/>
      <c r="B43" s="113"/>
      <c r="C43" s="113"/>
      <c r="D43" s="10"/>
      <c r="E43" s="585" t="s">
        <v>105</v>
      </c>
      <c r="F43" s="585"/>
      <c r="G43" s="585"/>
      <c r="H43" s="585"/>
      <c r="I43" s="585" t="s">
        <v>105</v>
      </c>
      <c r="J43" s="585"/>
      <c r="K43" s="585"/>
      <c r="L43" s="585"/>
      <c r="M43" s="30"/>
    </row>
    <row r="44" spans="1:13" ht="24">
      <c r="A44" s="113"/>
      <c r="B44" s="113"/>
      <c r="C44" s="113"/>
      <c r="D44" s="10"/>
      <c r="E44" s="169"/>
      <c r="F44" s="169"/>
      <c r="G44" s="169"/>
      <c r="H44" s="169"/>
      <c r="I44" s="585" t="s">
        <v>106</v>
      </c>
      <c r="J44" s="585"/>
      <c r="K44" s="585"/>
      <c r="L44" s="585"/>
      <c r="M44" s="30"/>
    </row>
    <row r="45" spans="1:13" ht="24">
      <c r="A45" s="586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30" t="s">
        <v>101</v>
      </c>
      <c r="M45" s="130"/>
    </row>
    <row r="46" spans="1:13" ht="24">
      <c r="A46" s="180" t="s">
        <v>81</v>
      </c>
      <c r="B46" s="180"/>
      <c r="C46" s="175"/>
      <c r="D46" s="175"/>
      <c r="E46" s="293" t="str">
        <f>+E2</f>
        <v>อาคาร</v>
      </c>
      <c r="F46" s="170"/>
      <c r="G46" s="171"/>
      <c r="H46" s="172"/>
      <c r="I46" s="176"/>
      <c r="J46" s="175"/>
      <c r="K46" s="175"/>
      <c r="L46" s="175"/>
      <c r="M46" s="175"/>
    </row>
    <row r="47" spans="1:13" ht="21" thickBot="1">
      <c r="A47" s="587" t="s">
        <v>0</v>
      </c>
      <c r="B47" s="587"/>
      <c r="C47" s="587"/>
      <c r="D47" s="293" t="str">
        <f>+D3</f>
        <v>โรงเรียน....................................</v>
      </c>
      <c r="E47" s="293"/>
      <c r="F47" s="175"/>
      <c r="G47" s="175"/>
      <c r="H47" s="175"/>
      <c r="I47" s="177" t="s">
        <v>102</v>
      </c>
      <c r="J47" s="294" t="str">
        <f>+J3</f>
        <v>สพป.......................................................</v>
      </c>
      <c r="K47" s="294"/>
      <c r="L47" s="294"/>
      <c r="M47" s="178"/>
    </row>
    <row r="48" spans="1:13" ht="21" thickTop="1">
      <c r="A48" s="593" t="s">
        <v>3</v>
      </c>
      <c r="B48" s="600" t="s">
        <v>4</v>
      </c>
      <c r="C48" s="601"/>
      <c r="D48" s="601"/>
      <c r="E48" s="601"/>
      <c r="F48" s="604" t="s">
        <v>11</v>
      </c>
      <c r="G48" s="606" t="s">
        <v>13</v>
      </c>
      <c r="H48" s="595" t="s">
        <v>19</v>
      </c>
      <c r="I48" s="596"/>
      <c r="J48" s="595" t="s">
        <v>15</v>
      </c>
      <c r="K48" s="596"/>
      <c r="L48" s="611" t="s">
        <v>17</v>
      </c>
      <c r="M48" s="593" t="s">
        <v>5</v>
      </c>
    </row>
    <row r="49" spans="1:13" ht="21" thickBot="1">
      <c r="A49" s="594"/>
      <c r="B49" s="602"/>
      <c r="C49" s="603"/>
      <c r="D49" s="603"/>
      <c r="E49" s="603"/>
      <c r="F49" s="605"/>
      <c r="G49" s="607"/>
      <c r="H49" s="27" t="s">
        <v>27</v>
      </c>
      <c r="I49" s="27" t="s">
        <v>16</v>
      </c>
      <c r="J49" s="27" t="s">
        <v>27</v>
      </c>
      <c r="K49" s="27" t="s">
        <v>16</v>
      </c>
      <c r="L49" s="612"/>
      <c r="M49" s="594"/>
    </row>
    <row r="50" spans="1:13" ht="21" thickTop="1">
      <c r="A50" s="137"/>
      <c r="B50" s="608"/>
      <c r="C50" s="609"/>
      <c r="D50" s="609"/>
      <c r="E50" s="610"/>
      <c r="F50" s="138">
        <v>23</v>
      </c>
      <c r="G50" s="139"/>
      <c r="H50" s="140">
        <v>24</v>
      </c>
      <c r="I50" s="295">
        <f aca="true" t="shared" si="6" ref="I50:I60">SUM(H50)*$F50</f>
        <v>552</v>
      </c>
      <c r="J50" s="142">
        <v>25</v>
      </c>
      <c r="K50" s="295">
        <f aca="true" t="shared" si="7" ref="K50:K57">SUM(J50)*$F50</f>
        <v>575</v>
      </c>
      <c r="L50" s="297">
        <f aca="true" t="shared" si="8" ref="L50:L60">SUM(,I50,K50)</f>
        <v>1127</v>
      </c>
      <c r="M50" s="139"/>
    </row>
    <row r="51" spans="1:13" ht="21">
      <c r="A51" s="181"/>
      <c r="B51" s="580"/>
      <c r="C51" s="581"/>
      <c r="D51" s="581"/>
      <c r="E51" s="582"/>
      <c r="F51" s="148">
        <v>26</v>
      </c>
      <c r="G51" s="149"/>
      <c r="H51" s="150">
        <v>222</v>
      </c>
      <c r="I51" s="295">
        <f t="shared" si="6"/>
        <v>5772</v>
      </c>
      <c r="J51" s="182">
        <v>27</v>
      </c>
      <c r="K51" s="295">
        <f t="shared" si="7"/>
        <v>702</v>
      </c>
      <c r="L51" s="297">
        <f t="shared" si="8"/>
        <v>6474</v>
      </c>
      <c r="M51" s="149"/>
    </row>
    <row r="52" spans="1:13" ht="21">
      <c r="A52" s="183"/>
      <c r="B52" s="580"/>
      <c r="C52" s="581"/>
      <c r="D52" s="581"/>
      <c r="E52" s="582"/>
      <c r="F52" s="184"/>
      <c r="G52" s="185"/>
      <c r="H52" s="143"/>
      <c r="I52" s="295">
        <f t="shared" si="6"/>
        <v>0</v>
      </c>
      <c r="J52" s="186"/>
      <c r="K52" s="295">
        <f t="shared" si="7"/>
        <v>0</v>
      </c>
      <c r="L52" s="297">
        <f t="shared" si="8"/>
        <v>0</v>
      </c>
      <c r="M52" s="187"/>
    </row>
    <row r="53" spans="1:13" ht="21">
      <c r="A53" s="181"/>
      <c r="B53" s="597"/>
      <c r="C53" s="598"/>
      <c r="D53" s="598"/>
      <c r="E53" s="599"/>
      <c r="F53" s="184"/>
      <c r="G53" s="185"/>
      <c r="H53" s="143"/>
      <c r="I53" s="298">
        <f t="shared" si="6"/>
        <v>0</v>
      </c>
      <c r="J53" s="186"/>
      <c r="K53" s="298">
        <f t="shared" si="7"/>
        <v>0</v>
      </c>
      <c r="L53" s="301">
        <f t="shared" si="8"/>
        <v>0</v>
      </c>
      <c r="M53" s="187"/>
    </row>
    <row r="54" spans="1:13" ht="21">
      <c r="A54" s="190"/>
      <c r="B54" s="191"/>
      <c r="C54" s="192"/>
      <c r="D54" s="583"/>
      <c r="E54" s="584"/>
      <c r="F54" s="184"/>
      <c r="G54" s="185"/>
      <c r="H54" s="143"/>
      <c r="I54" s="295">
        <f t="shared" si="6"/>
        <v>0</v>
      </c>
      <c r="J54" s="195"/>
      <c r="K54" s="295">
        <f t="shared" si="7"/>
        <v>0</v>
      </c>
      <c r="L54" s="297">
        <f t="shared" si="8"/>
        <v>0</v>
      </c>
      <c r="M54" s="196"/>
    </row>
    <row r="55" spans="1:13" ht="21">
      <c r="A55" s="190"/>
      <c r="B55" s="191"/>
      <c r="C55" s="192"/>
      <c r="D55" s="583"/>
      <c r="E55" s="584"/>
      <c r="F55" s="197"/>
      <c r="G55" s="185"/>
      <c r="H55" s="143"/>
      <c r="I55" s="298">
        <f t="shared" si="6"/>
        <v>0</v>
      </c>
      <c r="J55" s="195"/>
      <c r="K55" s="295">
        <f t="shared" si="7"/>
        <v>0</v>
      </c>
      <c r="L55" s="301">
        <f t="shared" si="8"/>
        <v>0</v>
      </c>
      <c r="M55" s="196"/>
    </row>
    <row r="56" spans="1:13" ht="21">
      <c r="A56" s="190"/>
      <c r="B56" s="191"/>
      <c r="C56" s="192"/>
      <c r="D56" s="583"/>
      <c r="E56" s="584"/>
      <c r="F56" s="197"/>
      <c r="G56" s="185"/>
      <c r="H56" s="143"/>
      <c r="I56" s="295">
        <f t="shared" si="6"/>
        <v>0</v>
      </c>
      <c r="J56" s="195"/>
      <c r="K56" s="295">
        <f t="shared" si="7"/>
        <v>0</v>
      </c>
      <c r="L56" s="297">
        <f t="shared" si="8"/>
        <v>0</v>
      </c>
      <c r="M56" s="196"/>
    </row>
    <row r="57" spans="1:13" ht="21">
      <c r="A57" s="190"/>
      <c r="B57" s="191"/>
      <c r="C57" s="192"/>
      <c r="D57" s="583"/>
      <c r="E57" s="584"/>
      <c r="F57" s="184"/>
      <c r="G57" s="185"/>
      <c r="H57" s="143"/>
      <c r="I57" s="298">
        <f t="shared" si="6"/>
        <v>0</v>
      </c>
      <c r="J57" s="195"/>
      <c r="K57" s="298">
        <f t="shared" si="7"/>
        <v>0</v>
      </c>
      <c r="L57" s="301">
        <f t="shared" si="8"/>
        <v>0</v>
      </c>
      <c r="M57" s="196"/>
    </row>
    <row r="58" spans="1:13" ht="21">
      <c r="A58" s="181"/>
      <c r="B58" s="580"/>
      <c r="C58" s="581"/>
      <c r="D58" s="581"/>
      <c r="E58" s="582"/>
      <c r="F58" s="198"/>
      <c r="G58" s="199"/>
      <c r="H58" s="200"/>
      <c r="I58" s="295">
        <f t="shared" si="6"/>
        <v>0</v>
      </c>
      <c r="J58" s="201"/>
      <c r="K58" s="302">
        <f>SUM(K54:K57)</f>
        <v>0</v>
      </c>
      <c r="L58" s="297">
        <f t="shared" si="8"/>
        <v>0</v>
      </c>
      <c r="M58" s="196"/>
    </row>
    <row r="59" spans="1:13" ht="21">
      <c r="A59" s="190"/>
      <c r="B59" s="580"/>
      <c r="C59" s="581"/>
      <c r="D59" s="581"/>
      <c r="E59" s="582"/>
      <c r="F59" s="184"/>
      <c r="G59" s="185"/>
      <c r="H59" s="143"/>
      <c r="I59" s="298">
        <f t="shared" si="6"/>
        <v>0</v>
      </c>
      <c r="J59" s="186"/>
      <c r="K59" s="295">
        <f>SUM(J59)*$F59</f>
        <v>0</v>
      </c>
      <c r="L59" s="301">
        <f t="shared" si="8"/>
        <v>0</v>
      </c>
      <c r="M59" s="187"/>
    </row>
    <row r="60" spans="1:13" ht="21" thickBot="1">
      <c r="A60" s="190"/>
      <c r="B60" s="191"/>
      <c r="C60" s="192"/>
      <c r="D60" s="588"/>
      <c r="E60" s="589"/>
      <c r="F60" s="184"/>
      <c r="G60" s="185"/>
      <c r="H60" s="143"/>
      <c r="I60" s="295">
        <f t="shared" si="6"/>
        <v>0</v>
      </c>
      <c r="J60" s="195"/>
      <c r="K60" s="295">
        <f>SUM(J60)*$F60</f>
        <v>0</v>
      </c>
      <c r="L60" s="297">
        <f t="shared" si="8"/>
        <v>0</v>
      </c>
      <c r="M60" s="196"/>
    </row>
    <row r="61" spans="1:13" ht="21">
      <c r="A61" s="212"/>
      <c r="B61" s="213"/>
      <c r="C61" s="214"/>
      <c r="D61" s="215"/>
      <c r="E61" s="215" t="s">
        <v>88</v>
      </c>
      <c r="F61" s="291"/>
      <c r="G61" s="215"/>
      <c r="H61" s="292"/>
      <c r="I61" s="299">
        <f>SUM(I50:I60)</f>
        <v>6324</v>
      </c>
      <c r="J61" s="221"/>
      <c r="K61" s="303">
        <f>SUM(K50:K60)</f>
        <v>1277</v>
      </c>
      <c r="L61" s="303">
        <f>SUM(L50:L60)</f>
        <v>7601</v>
      </c>
      <c r="M61" s="223"/>
    </row>
    <row r="62" spans="1:13" ht="21" thickBot="1">
      <c r="A62" s="224"/>
      <c r="B62" s="213"/>
      <c r="C62" s="214"/>
      <c r="D62" s="215"/>
      <c r="E62" s="215" t="s">
        <v>89</v>
      </c>
      <c r="F62" s="291"/>
      <c r="G62" s="215"/>
      <c r="H62" s="292"/>
      <c r="I62" s="300">
        <f>SUM(I40+I61)</f>
        <v>11412</v>
      </c>
      <c r="J62" s="227"/>
      <c r="K62" s="300">
        <f>SUM(K40+K61)</f>
        <v>6387</v>
      </c>
      <c r="L62" s="300">
        <f>SUM(L40+L61)</f>
        <v>17799</v>
      </c>
      <c r="M62" s="228"/>
    </row>
    <row r="63" spans="1:13" ht="24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4">
      <c r="A64" s="113"/>
      <c r="B64" s="113"/>
      <c r="C64" s="113"/>
      <c r="D64" s="10"/>
      <c r="E64" s="707" t="s">
        <v>121</v>
      </c>
      <c r="F64" s="585"/>
      <c r="G64" s="585"/>
      <c r="H64" s="585"/>
      <c r="I64" s="707" t="s">
        <v>104</v>
      </c>
      <c r="J64" s="707"/>
      <c r="K64" s="707"/>
      <c r="L64" s="707"/>
      <c r="M64" s="30"/>
    </row>
    <row r="65" spans="1:13" ht="24">
      <c r="A65" s="113"/>
      <c r="B65" s="113"/>
      <c r="C65" s="113"/>
      <c r="D65" s="10"/>
      <c r="E65" s="585" t="s">
        <v>105</v>
      </c>
      <c r="F65" s="585"/>
      <c r="G65" s="585"/>
      <c r="H65" s="585"/>
      <c r="I65" s="585" t="s">
        <v>105</v>
      </c>
      <c r="J65" s="585"/>
      <c r="K65" s="585"/>
      <c r="L65" s="585"/>
      <c r="M65" s="30"/>
    </row>
    <row r="66" spans="1:13" ht="24">
      <c r="A66" s="113"/>
      <c r="B66" s="113"/>
      <c r="C66" s="113"/>
      <c r="D66" s="10"/>
      <c r="E66" s="169"/>
      <c r="F66" s="169"/>
      <c r="G66" s="169"/>
      <c r="H66" s="169"/>
      <c r="I66" s="585" t="s">
        <v>106</v>
      </c>
      <c r="J66" s="585"/>
      <c r="K66" s="585"/>
      <c r="L66" s="585"/>
      <c r="M66" s="30"/>
    </row>
    <row r="67" spans="1:13" ht="24">
      <c r="A67" s="586" t="s">
        <v>26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30" t="s">
        <v>101</v>
      </c>
      <c r="M67" s="130"/>
    </row>
    <row r="68" spans="1:13" ht="24">
      <c r="A68" s="180" t="s">
        <v>81</v>
      </c>
      <c r="B68" s="180"/>
      <c r="C68" s="175"/>
      <c r="D68" s="175"/>
      <c r="E68" s="293" t="str">
        <f>+E2</f>
        <v>อาคาร</v>
      </c>
      <c r="F68" s="170"/>
      <c r="G68" s="171"/>
      <c r="H68" s="172"/>
      <c r="I68" s="176"/>
      <c r="J68" s="175"/>
      <c r="K68" s="175"/>
      <c r="L68" s="175"/>
      <c r="M68" s="175"/>
    </row>
    <row r="69" spans="1:13" ht="21" thickBot="1">
      <c r="A69" s="587" t="s">
        <v>0</v>
      </c>
      <c r="B69" s="587"/>
      <c r="C69" s="587"/>
      <c r="D69" s="293" t="str">
        <f>+D3</f>
        <v>โรงเรียน....................................</v>
      </c>
      <c r="E69" s="293"/>
      <c r="F69" s="175"/>
      <c r="G69" s="175"/>
      <c r="H69" s="175"/>
      <c r="I69" s="177" t="s">
        <v>102</v>
      </c>
      <c r="J69" s="294" t="str">
        <f>+J3</f>
        <v>สพป.......................................................</v>
      </c>
      <c r="K69" s="294"/>
      <c r="L69" s="294"/>
      <c r="M69" s="178"/>
    </row>
    <row r="70" spans="1:13" ht="21" thickTop="1">
      <c r="A70" s="593" t="s">
        <v>3</v>
      </c>
      <c r="B70" s="600" t="s">
        <v>4</v>
      </c>
      <c r="C70" s="601"/>
      <c r="D70" s="601"/>
      <c r="E70" s="601"/>
      <c r="F70" s="604" t="s">
        <v>11</v>
      </c>
      <c r="G70" s="606" t="s">
        <v>13</v>
      </c>
      <c r="H70" s="595" t="s">
        <v>19</v>
      </c>
      <c r="I70" s="596"/>
      <c r="J70" s="595" t="s">
        <v>15</v>
      </c>
      <c r="K70" s="596"/>
      <c r="L70" s="611" t="s">
        <v>17</v>
      </c>
      <c r="M70" s="593" t="s">
        <v>5</v>
      </c>
    </row>
    <row r="71" spans="1:13" ht="21" thickBot="1">
      <c r="A71" s="594"/>
      <c r="B71" s="602"/>
      <c r="C71" s="603"/>
      <c r="D71" s="603"/>
      <c r="E71" s="603"/>
      <c r="F71" s="605"/>
      <c r="G71" s="607"/>
      <c r="H71" s="27" t="s">
        <v>27</v>
      </c>
      <c r="I71" s="27" t="s">
        <v>16</v>
      </c>
      <c r="J71" s="27" t="s">
        <v>27</v>
      </c>
      <c r="K71" s="27" t="s">
        <v>16</v>
      </c>
      <c r="L71" s="612"/>
      <c r="M71" s="594"/>
    </row>
    <row r="72" spans="1:13" ht="21" thickTop="1">
      <c r="A72" s="137"/>
      <c r="B72" s="608"/>
      <c r="C72" s="609"/>
      <c r="D72" s="609"/>
      <c r="E72" s="610"/>
      <c r="F72" s="138">
        <v>23</v>
      </c>
      <c r="G72" s="139"/>
      <c r="H72" s="140">
        <v>24</v>
      </c>
      <c r="I72" s="295">
        <f aca="true" t="shared" si="9" ref="I72:I82">SUM(H72)*$F72</f>
        <v>552</v>
      </c>
      <c r="J72" s="142">
        <v>25</v>
      </c>
      <c r="K72" s="295">
        <f aca="true" t="shared" si="10" ref="K72:K79">SUM(J72)*$F72</f>
        <v>575</v>
      </c>
      <c r="L72" s="297">
        <f aca="true" t="shared" si="11" ref="L72:L82">SUM(,I72,K72)</f>
        <v>1127</v>
      </c>
      <c r="M72" s="139"/>
    </row>
    <row r="73" spans="1:13" ht="21">
      <c r="A73" s="181"/>
      <c r="B73" s="580"/>
      <c r="C73" s="581"/>
      <c r="D73" s="581"/>
      <c r="E73" s="582"/>
      <c r="F73" s="148">
        <v>26</v>
      </c>
      <c r="G73" s="149"/>
      <c r="H73" s="150">
        <v>222</v>
      </c>
      <c r="I73" s="295">
        <f t="shared" si="9"/>
        <v>5772</v>
      </c>
      <c r="J73" s="182">
        <v>27</v>
      </c>
      <c r="K73" s="295">
        <f t="shared" si="10"/>
        <v>702</v>
      </c>
      <c r="L73" s="297">
        <f t="shared" si="11"/>
        <v>6474</v>
      </c>
      <c r="M73" s="149"/>
    </row>
    <row r="74" spans="1:13" ht="21">
      <c r="A74" s="183"/>
      <c r="B74" s="580"/>
      <c r="C74" s="581"/>
      <c r="D74" s="581"/>
      <c r="E74" s="582"/>
      <c r="F74" s="184"/>
      <c r="G74" s="185"/>
      <c r="H74" s="143"/>
      <c r="I74" s="295">
        <f t="shared" si="9"/>
        <v>0</v>
      </c>
      <c r="J74" s="186"/>
      <c r="K74" s="295">
        <f t="shared" si="10"/>
        <v>0</v>
      </c>
      <c r="L74" s="297">
        <f t="shared" si="11"/>
        <v>0</v>
      </c>
      <c r="M74" s="187"/>
    </row>
    <row r="75" spans="1:13" ht="21">
      <c r="A75" s="181"/>
      <c r="B75" s="597"/>
      <c r="C75" s="598"/>
      <c r="D75" s="598"/>
      <c r="E75" s="599"/>
      <c r="F75" s="184"/>
      <c r="G75" s="185"/>
      <c r="H75" s="143"/>
      <c r="I75" s="298">
        <f t="shared" si="9"/>
        <v>0</v>
      </c>
      <c r="J75" s="186"/>
      <c r="K75" s="298">
        <f t="shared" si="10"/>
        <v>0</v>
      </c>
      <c r="L75" s="301">
        <f t="shared" si="11"/>
        <v>0</v>
      </c>
      <c r="M75" s="187"/>
    </row>
    <row r="76" spans="1:13" ht="21">
      <c r="A76" s="190"/>
      <c r="B76" s="191"/>
      <c r="C76" s="192"/>
      <c r="D76" s="583"/>
      <c r="E76" s="584"/>
      <c r="F76" s="184"/>
      <c r="G76" s="185"/>
      <c r="H76" s="143"/>
      <c r="I76" s="295">
        <f t="shared" si="9"/>
        <v>0</v>
      </c>
      <c r="J76" s="195"/>
      <c r="K76" s="295">
        <f t="shared" si="10"/>
        <v>0</v>
      </c>
      <c r="L76" s="297">
        <f t="shared" si="11"/>
        <v>0</v>
      </c>
      <c r="M76" s="196"/>
    </row>
    <row r="77" spans="1:13" ht="21">
      <c r="A77" s="190"/>
      <c r="B77" s="191"/>
      <c r="C77" s="192"/>
      <c r="D77" s="583"/>
      <c r="E77" s="584"/>
      <c r="F77" s="197"/>
      <c r="G77" s="185"/>
      <c r="H77" s="143"/>
      <c r="I77" s="298">
        <f t="shared" si="9"/>
        <v>0</v>
      </c>
      <c r="J77" s="195"/>
      <c r="K77" s="295">
        <f t="shared" si="10"/>
        <v>0</v>
      </c>
      <c r="L77" s="301">
        <f t="shared" si="11"/>
        <v>0</v>
      </c>
      <c r="M77" s="196"/>
    </row>
    <row r="78" spans="1:13" ht="21">
      <c r="A78" s="190"/>
      <c r="B78" s="191"/>
      <c r="C78" s="192"/>
      <c r="D78" s="583"/>
      <c r="E78" s="584"/>
      <c r="F78" s="197"/>
      <c r="G78" s="185"/>
      <c r="H78" s="143"/>
      <c r="I78" s="295">
        <f t="shared" si="9"/>
        <v>0</v>
      </c>
      <c r="J78" s="195"/>
      <c r="K78" s="295">
        <f t="shared" si="10"/>
        <v>0</v>
      </c>
      <c r="L78" s="297">
        <f t="shared" si="11"/>
        <v>0</v>
      </c>
      <c r="M78" s="196"/>
    </row>
    <row r="79" spans="1:13" ht="21">
      <c r="A79" s="190"/>
      <c r="B79" s="191"/>
      <c r="C79" s="192"/>
      <c r="D79" s="583"/>
      <c r="E79" s="584"/>
      <c r="F79" s="184"/>
      <c r="G79" s="185"/>
      <c r="H79" s="143"/>
      <c r="I79" s="298">
        <f t="shared" si="9"/>
        <v>0</v>
      </c>
      <c r="J79" s="195"/>
      <c r="K79" s="298">
        <f t="shared" si="10"/>
        <v>0</v>
      </c>
      <c r="L79" s="301">
        <f t="shared" si="11"/>
        <v>0</v>
      </c>
      <c r="M79" s="196"/>
    </row>
    <row r="80" spans="1:13" ht="21">
      <c r="A80" s="181"/>
      <c r="B80" s="580"/>
      <c r="C80" s="581"/>
      <c r="D80" s="581"/>
      <c r="E80" s="582"/>
      <c r="F80" s="198"/>
      <c r="G80" s="199"/>
      <c r="H80" s="200"/>
      <c r="I80" s="295">
        <f t="shared" si="9"/>
        <v>0</v>
      </c>
      <c r="J80" s="201"/>
      <c r="K80" s="302">
        <f>SUM(K76:K79)</f>
        <v>0</v>
      </c>
      <c r="L80" s="297">
        <f t="shared" si="11"/>
        <v>0</v>
      </c>
      <c r="M80" s="196"/>
    </row>
    <row r="81" spans="1:13" ht="21">
      <c r="A81" s="190"/>
      <c r="B81" s="580"/>
      <c r="C81" s="581"/>
      <c r="D81" s="581"/>
      <c r="E81" s="582"/>
      <c r="F81" s="184"/>
      <c r="G81" s="185"/>
      <c r="H81" s="143"/>
      <c r="I81" s="298">
        <f t="shared" si="9"/>
        <v>0</v>
      </c>
      <c r="J81" s="186"/>
      <c r="K81" s="295">
        <f>SUM(J81)*$F81</f>
        <v>0</v>
      </c>
      <c r="L81" s="301">
        <f t="shared" si="11"/>
        <v>0</v>
      </c>
      <c r="M81" s="187"/>
    </row>
    <row r="82" spans="1:13" ht="21" thickBot="1">
      <c r="A82" s="190"/>
      <c r="B82" s="289"/>
      <c r="C82" s="290"/>
      <c r="D82" s="735"/>
      <c r="E82" s="736"/>
      <c r="F82" s="210"/>
      <c r="G82" s="211"/>
      <c r="H82" s="189"/>
      <c r="I82" s="295">
        <f t="shared" si="9"/>
        <v>0</v>
      </c>
      <c r="J82" s="195"/>
      <c r="K82" s="295">
        <f>SUM(J82)*$F82</f>
        <v>0</v>
      </c>
      <c r="L82" s="297">
        <f t="shared" si="11"/>
        <v>0</v>
      </c>
      <c r="M82" s="196"/>
    </row>
    <row r="83" spans="1:13" ht="21">
      <c r="A83" s="212"/>
      <c r="B83" s="213"/>
      <c r="C83" s="214"/>
      <c r="D83" s="215"/>
      <c r="E83" s="215" t="s">
        <v>116</v>
      </c>
      <c r="F83" s="291"/>
      <c r="G83" s="215"/>
      <c r="H83" s="292"/>
      <c r="I83" s="299">
        <f>SUM(I72:I82)</f>
        <v>6324</v>
      </c>
      <c r="J83" s="221"/>
      <c r="K83" s="303">
        <f>SUM(K72:K82)</f>
        <v>1277</v>
      </c>
      <c r="L83" s="303">
        <f>SUM(L72:L82)</f>
        <v>7601</v>
      </c>
      <c r="M83" s="223"/>
    </row>
    <row r="84" spans="1:13" ht="21" thickBot="1">
      <c r="A84" s="224"/>
      <c r="B84" s="213"/>
      <c r="C84" s="214"/>
      <c r="D84" s="215"/>
      <c r="E84" s="215" t="s">
        <v>117</v>
      </c>
      <c r="F84" s="291"/>
      <c r="G84" s="215"/>
      <c r="H84" s="292"/>
      <c r="I84" s="304">
        <f>SUM(I62+I83)</f>
        <v>17736</v>
      </c>
      <c r="J84" s="227"/>
      <c r="K84" s="300">
        <f>SUM(K62+K83)</f>
        <v>7664</v>
      </c>
      <c r="L84" s="300">
        <f>SUM(L62+L83)</f>
        <v>25400</v>
      </c>
      <c r="M84" s="228"/>
    </row>
    <row r="85" spans="1:13" ht="24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4">
      <c r="A86" s="113"/>
      <c r="B86" s="113"/>
      <c r="C86" s="113"/>
      <c r="D86" s="10"/>
      <c r="E86" s="707" t="s">
        <v>121</v>
      </c>
      <c r="F86" s="585"/>
      <c r="G86" s="585"/>
      <c r="H86" s="585"/>
      <c r="I86" s="707" t="s">
        <v>104</v>
      </c>
      <c r="J86" s="707"/>
      <c r="K86" s="707"/>
      <c r="L86" s="707"/>
      <c r="M86" s="30"/>
    </row>
    <row r="87" spans="1:13" ht="24">
      <c r="A87" s="113"/>
      <c r="B87" s="113"/>
      <c r="C87" s="113"/>
      <c r="D87" s="10"/>
      <c r="E87" s="585" t="s">
        <v>105</v>
      </c>
      <c r="F87" s="585"/>
      <c r="G87" s="585"/>
      <c r="H87" s="585"/>
      <c r="I87" s="585" t="s">
        <v>105</v>
      </c>
      <c r="J87" s="585"/>
      <c r="K87" s="585"/>
      <c r="L87" s="585"/>
      <c r="M87" s="30"/>
    </row>
    <row r="88" spans="1:13" ht="24">
      <c r="A88" s="113"/>
      <c r="B88" s="113"/>
      <c r="C88" s="113"/>
      <c r="D88" s="10"/>
      <c r="E88" s="169"/>
      <c r="F88" s="169"/>
      <c r="G88" s="169"/>
      <c r="H88" s="169"/>
      <c r="I88" s="585" t="s">
        <v>106</v>
      </c>
      <c r="J88" s="585"/>
      <c r="K88" s="585"/>
      <c r="L88" s="585"/>
      <c r="M88" s="30"/>
    </row>
    <row r="89" spans="1:13" ht="24">
      <c r="A89" s="586" t="s">
        <v>26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130" t="s">
        <v>101</v>
      </c>
      <c r="M89" s="130"/>
    </row>
    <row r="90" spans="1:13" ht="24">
      <c r="A90" s="180" t="s">
        <v>81</v>
      </c>
      <c r="B90" s="180"/>
      <c r="C90" s="175"/>
      <c r="D90" s="175"/>
      <c r="E90" s="293" t="str">
        <f>+E2</f>
        <v>อาคาร</v>
      </c>
      <c r="F90" s="170"/>
      <c r="G90" s="171"/>
      <c r="H90" s="172"/>
      <c r="I90" s="176"/>
      <c r="J90" s="175"/>
      <c r="K90" s="175"/>
      <c r="L90" s="175"/>
      <c r="M90" s="175"/>
    </row>
    <row r="91" spans="1:13" ht="21" thickBot="1">
      <c r="A91" s="587" t="s">
        <v>0</v>
      </c>
      <c r="B91" s="587"/>
      <c r="C91" s="587"/>
      <c r="D91" s="293" t="str">
        <f>+D3</f>
        <v>โรงเรียน....................................</v>
      </c>
      <c r="E91" s="293"/>
      <c r="F91" s="175"/>
      <c r="G91" s="175"/>
      <c r="H91" s="175"/>
      <c r="I91" s="177" t="s">
        <v>102</v>
      </c>
      <c r="J91" s="294" t="str">
        <f>+J3</f>
        <v>สพป.......................................................</v>
      </c>
      <c r="K91" s="294"/>
      <c r="L91" s="294"/>
      <c r="M91" s="178"/>
    </row>
    <row r="92" spans="1:13" ht="21" thickTop="1">
      <c r="A92" s="593" t="s">
        <v>3</v>
      </c>
      <c r="B92" s="600" t="s">
        <v>4</v>
      </c>
      <c r="C92" s="601"/>
      <c r="D92" s="601"/>
      <c r="E92" s="601"/>
      <c r="F92" s="604" t="s">
        <v>11</v>
      </c>
      <c r="G92" s="606" t="s">
        <v>13</v>
      </c>
      <c r="H92" s="595" t="s">
        <v>19</v>
      </c>
      <c r="I92" s="596"/>
      <c r="J92" s="595" t="s">
        <v>15</v>
      </c>
      <c r="K92" s="596"/>
      <c r="L92" s="611" t="s">
        <v>17</v>
      </c>
      <c r="M92" s="593" t="s">
        <v>5</v>
      </c>
    </row>
    <row r="93" spans="1:13" ht="21" thickBot="1">
      <c r="A93" s="594"/>
      <c r="B93" s="602"/>
      <c r="C93" s="603"/>
      <c r="D93" s="603"/>
      <c r="E93" s="603"/>
      <c r="F93" s="605"/>
      <c r="G93" s="607"/>
      <c r="H93" s="27" t="s">
        <v>27</v>
      </c>
      <c r="I93" s="27" t="s">
        <v>16</v>
      </c>
      <c r="J93" s="27" t="s">
        <v>27</v>
      </c>
      <c r="K93" s="27" t="s">
        <v>16</v>
      </c>
      <c r="L93" s="612"/>
      <c r="M93" s="594"/>
    </row>
    <row r="94" spans="1:13" ht="21" thickTop="1">
      <c r="A94" s="137"/>
      <c r="B94" s="608"/>
      <c r="C94" s="609"/>
      <c r="D94" s="609"/>
      <c r="E94" s="610"/>
      <c r="F94" s="138">
        <v>23</v>
      </c>
      <c r="G94" s="139"/>
      <c r="H94" s="140">
        <v>24</v>
      </c>
      <c r="I94" s="295">
        <f aca="true" t="shared" si="12" ref="I94:I104">SUM(H94)*$F94</f>
        <v>552</v>
      </c>
      <c r="J94" s="142">
        <v>25</v>
      </c>
      <c r="K94" s="295">
        <f aca="true" t="shared" si="13" ref="K94:K101">SUM(J94)*$F94</f>
        <v>575</v>
      </c>
      <c r="L94" s="297">
        <f aca="true" t="shared" si="14" ref="L94:L104">SUM(,I94,K94)</f>
        <v>1127</v>
      </c>
      <c r="M94" s="139"/>
    </row>
    <row r="95" spans="1:13" ht="21">
      <c r="A95" s="181"/>
      <c r="B95" s="580"/>
      <c r="C95" s="581"/>
      <c r="D95" s="581"/>
      <c r="E95" s="582"/>
      <c r="F95" s="148">
        <v>26</v>
      </c>
      <c r="G95" s="149"/>
      <c r="H95" s="150">
        <v>222</v>
      </c>
      <c r="I95" s="295">
        <f t="shared" si="12"/>
        <v>5772</v>
      </c>
      <c r="J95" s="182">
        <v>27</v>
      </c>
      <c r="K95" s="295">
        <f t="shared" si="13"/>
        <v>702</v>
      </c>
      <c r="L95" s="297">
        <f t="shared" si="14"/>
        <v>6474</v>
      </c>
      <c r="M95" s="149"/>
    </row>
    <row r="96" spans="1:13" ht="21">
      <c r="A96" s="183"/>
      <c r="B96" s="580"/>
      <c r="C96" s="581"/>
      <c r="D96" s="581"/>
      <c r="E96" s="582"/>
      <c r="F96" s="184"/>
      <c r="G96" s="185"/>
      <c r="H96" s="143"/>
      <c r="I96" s="295">
        <f t="shared" si="12"/>
        <v>0</v>
      </c>
      <c r="J96" s="186"/>
      <c r="K96" s="295">
        <f t="shared" si="13"/>
        <v>0</v>
      </c>
      <c r="L96" s="297">
        <f t="shared" si="14"/>
        <v>0</v>
      </c>
      <c r="M96" s="187"/>
    </row>
    <row r="97" spans="1:13" ht="21">
      <c r="A97" s="181"/>
      <c r="B97" s="597"/>
      <c r="C97" s="598"/>
      <c r="D97" s="598"/>
      <c r="E97" s="599"/>
      <c r="F97" s="184"/>
      <c r="G97" s="185"/>
      <c r="H97" s="143"/>
      <c r="I97" s="298">
        <f t="shared" si="12"/>
        <v>0</v>
      </c>
      <c r="J97" s="186"/>
      <c r="K97" s="298">
        <f t="shared" si="13"/>
        <v>0</v>
      </c>
      <c r="L97" s="301">
        <f t="shared" si="14"/>
        <v>0</v>
      </c>
      <c r="M97" s="187"/>
    </row>
    <row r="98" spans="1:13" ht="21">
      <c r="A98" s="190"/>
      <c r="B98" s="191"/>
      <c r="C98" s="192"/>
      <c r="D98" s="583"/>
      <c r="E98" s="584"/>
      <c r="F98" s="184"/>
      <c r="G98" s="185"/>
      <c r="H98" s="143"/>
      <c r="I98" s="295">
        <f t="shared" si="12"/>
        <v>0</v>
      </c>
      <c r="J98" s="195"/>
      <c r="K98" s="295">
        <f t="shared" si="13"/>
        <v>0</v>
      </c>
      <c r="L98" s="297">
        <f t="shared" si="14"/>
        <v>0</v>
      </c>
      <c r="M98" s="196"/>
    </row>
    <row r="99" spans="1:13" ht="21">
      <c r="A99" s="190"/>
      <c r="B99" s="191"/>
      <c r="C99" s="192"/>
      <c r="D99" s="583"/>
      <c r="E99" s="584"/>
      <c r="F99" s="197"/>
      <c r="G99" s="185"/>
      <c r="H99" s="143"/>
      <c r="I99" s="298">
        <f t="shared" si="12"/>
        <v>0</v>
      </c>
      <c r="J99" s="195"/>
      <c r="K99" s="295">
        <f t="shared" si="13"/>
        <v>0</v>
      </c>
      <c r="L99" s="301">
        <f t="shared" si="14"/>
        <v>0</v>
      </c>
      <c r="M99" s="196"/>
    </row>
    <row r="100" spans="1:13" ht="21">
      <c r="A100" s="190"/>
      <c r="B100" s="191"/>
      <c r="C100" s="192"/>
      <c r="D100" s="583"/>
      <c r="E100" s="584"/>
      <c r="F100" s="197"/>
      <c r="G100" s="185"/>
      <c r="H100" s="143"/>
      <c r="I100" s="295">
        <f t="shared" si="12"/>
        <v>0</v>
      </c>
      <c r="J100" s="195"/>
      <c r="K100" s="295">
        <f t="shared" si="13"/>
        <v>0</v>
      </c>
      <c r="L100" s="297">
        <f t="shared" si="14"/>
        <v>0</v>
      </c>
      <c r="M100" s="196"/>
    </row>
    <row r="101" spans="1:13" ht="21">
      <c r="A101" s="190"/>
      <c r="B101" s="191"/>
      <c r="C101" s="192"/>
      <c r="D101" s="583"/>
      <c r="E101" s="584"/>
      <c r="F101" s="184"/>
      <c r="G101" s="185"/>
      <c r="H101" s="143"/>
      <c r="I101" s="298">
        <f t="shared" si="12"/>
        <v>0</v>
      </c>
      <c r="J101" s="195"/>
      <c r="K101" s="298">
        <f t="shared" si="13"/>
        <v>0</v>
      </c>
      <c r="L101" s="301">
        <f t="shared" si="14"/>
        <v>0</v>
      </c>
      <c r="M101" s="196"/>
    </row>
    <row r="102" spans="1:13" ht="21">
      <c r="A102" s="181"/>
      <c r="B102" s="580"/>
      <c r="C102" s="581"/>
      <c r="D102" s="581"/>
      <c r="E102" s="582"/>
      <c r="F102" s="198"/>
      <c r="G102" s="199"/>
      <c r="H102" s="200"/>
      <c r="I102" s="295">
        <f t="shared" si="12"/>
        <v>0</v>
      </c>
      <c r="J102" s="201"/>
      <c r="K102" s="302">
        <f>SUM(K98:K101)</f>
        <v>0</v>
      </c>
      <c r="L102" s="297">
        <f t="shared" si="14"/>
        <v>0</v>
      </c>
      <c r="M102" s="196"/>
    </row>
    <row r="103" spans="1:13" ht="21">
      <c r="A103" s="190"/>
      <c r="B103" s="580"/>
      <c r="C103" s="581"/>
      <c r="D103" s="581"/>
      <c r="E103" s="582"/>
      <c r="F103" s="184"/>
      <c r="G103" s="185"/>
      <c r="H103" s="143"/>
      <c r="I103" s="298">
        <f t="shared" si="12"/>
        <v>0</v>
      </c>
      <c r="J103" s="186"/>
      <c r="K103" s="295">
        <f>SUM(J103)*$F103</f>
        <v>0</v>
      </c>
      <c r="L103" s="301">
        <f t="shared" si="14"/>
        <v>0</v>
      </c>
      <c r="M103" s="187"/>
    </row>
    <row r="104" spans="1:13" ht="21" thickBot="1">
      <c r="A104" s="190"/>
      <c r="B104" s="191"/>
      <c r="C104" s="192"/>
      <c r="D104" s="588"/>
      <c r="E104" s="589"/>
      <c r="F104" s="184"/>
      <c r="G104" s="185"/>
      <c r="H104" s="143"/>
      <c r="I104" s="295">
        <f t="shared" si="12"/>
        <v>0</v>
      </c>
      <c r="J104" s="195"/>
      <c r="K104" s="295">
        <f>SUM(J104)*$F104</f>
        <v>0</v>
      </c>
      <c r="L104" s="297">
        <f t="shared" si="14"/>
        <v>0</v>
      </c>
      <c r="M104" s="196"/>
    </row>
    <row r="105" spans="1:13" ht="21">
      <c r="A105" s="212"/>
      <c r="B105" s="213"/>
      <c r="C105" s="214"/>
      <c r="D105" s="215"/>
      <c r="E105" s="215" t="s">
        <v>119</v>
      </c>
      <c r="F105" s="291"/>
      <c r="G105" s="215"/>
      <c r="H105" s="292"/>
      <c r="I105" s="299">
        <f>SUM(I94:I104)</f>
        <v>6324</v>
      </c>
      <c r="J105" s="221"/>
      <c r="K105" s="303">
        <f>SUM(K94:K104)</f>
        <v>1277</v>
      </c>
      <c r="L105" s="303">
        <f>SUM(L94:L104)</f>
        <v>7601</v>
      </c>
      <c r="M105" s="223"/>
    </row>
    <row r="106" spans="1:13" ht="21" thickBot="1">
      <c r="A106" s="224"/>
      <c r="B106" s="213"/>
      <c r="C106" s="214"/>
      <c r="D106" s="215"/>
      <c r="E106" s="215" t="s">
        <v>120</v>
      </c>
      <c r="F106" s="291"/>
      <c r="G106" s="215"/>
      <c r="H106" s="292"/>
      <c r="I106" s="300">
        <f>SUM(I84+I105)</f>
        <v>24060</v>
      </c>
      <c r="J106" s="227"/>
      <c r="K106" s="300">
        <f>SUM(K84+K105)</f>
        <v>8941</v>
      </c>
      <c r="L106" s="300">
        <f>SUM(L84+L105)</f>
        <v>33001</v>
      </c>
      <c r="M106" s="228"/>
    </row>
    <row r="107" spans="1:13" ht="24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4">
      <c r="A108" s="113"/>
      <c r="B108" s="113"/>
      <c r="C108" s="113"/>
      <c r="D108" s="10"/>
      <c r="E108" s="707" t="s">
        <v>121</v>
      </c>
      <c r="F108" s="585"/>
      <c r="G108" s="585"/>
      <c r="H108" s="585"/>
      <c r="I108" s="707" t="s">
        <v>104</v>
      </c>
      <c r="J108" s="707"/>
      <c r="K108" s="707"/>
      <c r="L108" s="707"/>
      <c r="M108" s="30"/>
    </row>
    <row r="109" spans="1:13" ht="24">
      <c r="A109" s="113"/>
      <c r="B109" s="113"/>
      <c r="C109" s="113"/>
      <c r="D109" s="10"/>
      <c r="E109" s="585" t="s">
        <v>105</v>
      </c>
      <c r="F109" s="585"/>
      <c r="G109" s="585"/>
      <c r="H109" s="585"/>
      <c r="I109" s="585" t="s">
        <v>105</v>
      </c>
      <c r="J109" s="585"/>
      <c r="K109" s="585"/>
      <c r="L109" s="585"/>
      <c r="M109" s="30"/>
    </row>
    <row r="110" spans="1:13" ht="24">
      <c r="A110" s="113"/>
      <c r="B110" s="113"/>
      <c r="C110" s="113"/>
      <c r="D110" s="10"/>
      <c r="E110" s="169"/>
      <c r="F110" s="169"/>
      <c r="G110" s="169"/>
      <c r="H110" s="169"/>
      <c r="I110" s="585" t="s">
        <v>106</v>
      </c>
      <c r="J110" s="585"/>
      <c r="K110" s="585"/>
      <c r="L110" s="585"/>
      <c r="M110" s="30"/>
    </row>
    <row r="111" spans="1:13" ht="24">
      <c r="A111" s="586" t="s">
        <v>26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130" t="s">
        <v>101</v>
      </c>
      <c r="M111" s="130"/>
    </row>
    <row r="112" spans="1:13" ht="24">
      <c r="A112" s="180" t="s">
        <v>81</v>
      </c>
      <c r="B112" s="180"/>
      <c r="C112" s="175"/>
      <c r="D112" s="175"/>
      <c r="E112" s="293" t="str">
        <f>+E2</f>
        <v>อาคาร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21" thickBot="1">
      <c r="A113" s="587" t="s">
        <v>0</v>
      </c>
      <c r="B113" s="587"/>
      <c r="C113" s="587"/>
      <c r="D113" s="293" t="str">
        <f>+D91</f>
        <v>โรงเรียน....................................</v>
      </c>
      <c r="E113" s="293"/>
      <c r="F113" s="175"/>
      <c r="G113" s="175"/>
      <c r="H113" s="175"/>
      <c r="I113" s="177" t="s">
        <v>102</v>
      </c>
      <c r="J113" s="294" t="str">
        <f>+J3</f>
        <v>สพป.......................................................</v>
      </c>
      <c r="K113" s="294"/>
      <c r="L113" s="294"/>
      <c r="M113" s="178"/>
    </row>
    <row r="114" spans="1:13" ht="21" thickTop="1">
      <c r="A114" s="593" t="s">
        <v>3</v>
      </c>
      <c r="B114" s="600" t="s">
        <v>4</v>
      </c>
      <c r="C114" s="601"/>
      <c r="D114" s="601"/>
      <c r="E114" s="601"/>
      <c r="F114" s="604" t="s">
        <v>11</v>
      </c>
      <c r="G114" s="606" t="s">
        <v>13</v>
      </c>
      <c r="H114" s="595" t="s">
        <v>19</v>
      </c>
      <c r="I114" s="596"/>
      <c r="J114" s="595" t="s">
        <v>15</v>
      </c>
      <c r="K114" s="596"/>
      <c r="L114" s="611" t="s">
        <v>17</v>
      </c>
      <c r="M114" s="593" t="s">
        <v>5</v>
      </c>
    </row>
    <row r="115" spans="1:13" ht="21" thickBot="1">
      <c r="A115" s="594"/>
      <c r="B115" s="602"/>
      <c r="C115" s="603"/>
      <c r="D115" s="603"/>
      <c r="E115" s="603"/>
      <c r="F115" s="605"/>
      <c r="G115" s="607"/>
      <c r="H115" s="27" t="s">
        <v>27</v>
      </c>
      <c r="I115" s="27" t="s">
        <v>16</v>
      </c>
      <c r="J115" s="27" t="s">
        <v>27</v>
      </c>
      <c r="K115" s="27" t="s">
        <v>16</v>
      </c>
      <c r="L115" s="612"/>
      <c r="M115" s="594"/>
    </row>
    <row r="116" spans="1:13" ht="21" thickTop="1">
      <c r="A116" s="137"/>
      <c r="B116" s="608"/>
      <c r="C116" s="609"/>
      <c r="D116" s="609"/>
      <c r="E116" s="610"/>
      <c r="F116" s="138">
        <v>23</v>
      </c>
      <c r="G116" s="139"/>
      <c r="H116" s="140">
        <v>24</v>
      </c>
      <c r="I116" s="295">
        <f aca="true" t="shared" si="15" ref="I116:I126">SUM(H116)*$F116</f>
        <v>552</v>
      </c>
      <c r="J116" s="142">
        <v>25</v>
      </c>
      <c r="K116" s="295">
        <f aca="true" t="shared" si="16" ref="K116:K123">SUM(J116)*$F116</f>
        <v>575</v>
      </c>
      <c r="L116" s="297">
        <f aca="true" t="shared" si="17" ref="L116:L126">SUM(,I116,K116)</f>
        <v>1127</v>
      </c>
      <c r="M116" s="139"/>
    </row>
    <row r="117" spans="1:13" ht="21">
      <c r="A117" s="181"/>
      <c r="B117" s="580"/>
      <c r="C117" s="581"/>
      <c r="D117" s="581"/>
      <c r="E117" s="582"/>
      <c r="F117" s="148">
        <v>26</v>
      </c>
      <c r="G117" s="149"/>
      <c r="H117" s="150">
        <v>222</v>
      </c>
      <c r="I117" s="295">
        <f t="shared" si="15"/>
        <v>5772</v>
      </c>
      <c r="J117" s="182">
        <v>27</v>
      </c>
      <c r="K117" s="295">
        <f t="shared" si="16"/>
        <v>702</v>
      </c>
      <c r="L117" s="297">
        <f t="shared" si="17"/>
        <v>6474</v>
      </c>
      <c r="M117" s="149"/>
    </row>
    <row r="118" spans="1:13" ht="21">
      <c r="A118" s="183"/>
      <c r="B118" s="580"/>
      <c r="C118" s="581"/>
      <c r="D118" s="581"/>
      <c r="E118" s="582"/>
      <c r="F118" s="184"/>
      <c r="G118" s="185"/>
      <c r="H118" s="143"/>
      <c r="I118" s="295">
        <f t="shared" si="15"/>
        <v>0</v>
      </c>
      <c r="J118" s="186"/>
      <c r="K118" s="295">
        <f t="shared" si="16"/>
        <v>0</v>
      </c>
      <c r="L118" s="297">
        <f t="shared" si="17"/>
        <v>0</v>
      </c>
      <c r="M118" s="187"/>
    </row>
    <row r="119" spans="1:13" ht="21">
      <c r="A119" s="181"/>
      <c r="B119" s="597"/>
      <c r="C119" s="598"/>
      <c r="D119" s="598"/>
      <c r="E119" s="599"/>
      <c r="F119" s="184"/>
      <c r="G119" s="185"/>
      <c r="H119" s="143"/>
      <c r="I119" s="298">
        <f t="shared" si="15"/>
        <v>0</v>
      </c>
      <c r="J119" s="186"/>
      <c r="K119" s="298">
        <f t="shared" si="16"/>
        <v>0</v>
      </c>
      <c r="L119" s="301">
        <f t="shared" si="17"/>
        <v>0</v>
      </c>
      <c r="M119" s="187"/>
    </row>
    <row r="120" spans="1:13" ht="21">
      <c r="A120" s="190"/>
      <c r="B120" s="191"/>
      <c r="C120" s="192"/>
      <c r="D120" s="583"/>
      <c r="E120" s="584"/>
      <c r="F120" s="184"/>
      <c r="G120" s="185"/>
      <c r="H120" s="143"/>
      <c r="I120" s="295">
        <f t="shared" si="15"/>
        <v>0</v>
      </c>
      <c r="J120" s="195"/>
      <c r="K120" s="295">
        <f t="shared" si="16"/>
        <v>0</v>
      </c>
      <c r="L120" s="297">
        <f t="shared" si="17"/>
        <v>0</v>
      </c>
      <c r="M120" s="196"/>
    </row>
    <row r="121" spans="1:13" ht="21">
      <c r="A121" s="190"/>
      <c r="B121" s="191"/>
      <c r="C121" s="192"/>
      <c r="D121" s="583"/>
      <c r="E121" s="584"/>
      <c r="F121" s="197"/>
      <c r="G121" s="185"/>
      <c r="H121" s="143"/>
      <c r="I121" s="298">
        <f t="shared" si="15"/>
        <v>0</v>
      </c>
      <c r="J121" s="195"/>
      <c r="K121" s="295">
        <f t="shared" si="16"/>
        <v>0</v>
      </c>
      <c r="L121" s="301">
        <f t="shared" si="17"/>
        <v>0</v>
      </c>
      <c r="M121" s="196"/>
    </row>
    <row r="122" spans="1:13" ht="21">
      <c r="A122" s="190"/>
      <c r="B122" s="191"/>
      <c r="C122" s="192"/>
      <c r="D122" s="583"/>
      <c r="E122" s="584"/>
      <c r="F122" s="197"/>
      <c r="G122" s="185"/>
      <c r="H122" s="143"/>
      <c r="I122" s="295">
        <f t="shared" si="15"/>
        <v>0</v>
      </c>
      <c r="J122" s="195"/>
      <c r="K122" s="295">
        <f t="shared" si="16"/>
        <v>0</v>
      </c>
      <c r="L122" s="297">
        <f t="shared" si="17"/>
        <v>0</v>
      </c>
      <c r="M122" s="196"/>
    </row>
    <row r="123" spans="1:13" ht="21">
      <c r="A123" s="190"/>
      <c r="B123" s="191"/>
      <c r="C123" s="192"/>
      <c r="D123" s="583"/>
      <c r="E123" s="584"/>
      <c r="F123" s="184"/>
      <c r="G123" s="185"/>
      <c r="H123" s="143"/>
      <c r="I123" s="298">
        <f t="shared" si="15"/>
        <v>0</v>
      </c>
      <c r="J123" s="195"/>
      <c r="K123" s="298">
        <f t="shared" si="16"/>
        <v>0</v>
      </c>
      <c r="L123" s="301">
        <f t="shared" si="17"/>
        <v>0</v>
      </c>
      <c r="M123" s="196"/>
    </row>
    <row r="124" spans="1:13" ht="21">
      <c r="A124" s="181"/>
      <c r="B124" s="580"/>
      <c r="C124" s="581"/>
      <c r="D124" s="581"/>
      <c r="E124" s="582"/>
      <c r="F124" s="198"/>
      <c r="G124" s="199"/>
      <c r="H124" s="200"/>
      <c r="I124" s="295">
        <f t="shared" si="15"/>
        <v>0</v>
      </c>
      <c r="J124" s="201"/>
      <c r="K124" s="302">
        <f>SUM(K120:K123)</f>
        <v>0</v>
      </c>
      <c r="L124" s="297">
        <f t="shared" si="17"/>
        <v>0</v>
      </c>
      <c r="M124" s="196"/>
    </row>
    <row r="125" spans="1:13" ht="21">
      <c r="A125" s="190"/>
      <c r="B125" s="580"/>
      <c r="C125" s="581"/>
      <c r="D125" s="581"/>
      <c r="E125" s="582"/>
      <c r="F125" s="184"/>
      <c r="G125" s="185"/>
      <c r="H125" s="143"/>
      <c r="I125" s="298">
        <f t="shared" si="15"/>
        <v>0</v>
      </c>
      <c r="J125" s="186"/>
      <c r="K125" s="295">
        <f>SUM(J125)*$F125</f>
        <v>0</v>
      </c>
      <c r="L125" s="301">
        <f t="shared" si="17"/>
        <v>0</v>
      </c>
      <c r="M125" s="187"/>
    </row>
    <row r="126" spans="1:13" ht="21" thickBot="1">
      <c r="A126" s="190"/>
      <c r="B126" s="191"/>
      <c r="C126" s="192"/>
      <c r="D126" s="588"/>
      <c r="E126" s="589"/>
      <c r="F126" s="184"/>
      <c r="G126" s="185"/>
      <c r="H126" s="143"/>
      <c r="I126" s="295">
        <f t="shared" si="15"/>
        <v>0</v>
      </c>
      <c r="J126" s="195"/>
      <c r="K126" s="295">
        <f>SUM(J126)*$F126</f>
        <v>0</v>
      </c>
      <c r="L126" s="297">
        <f t="shared" si="17"/>
        <v>0</v>
      </c>
      <c r="M126" s="196"/>
    </row>
    <row r="127" spans="1:13" ht="21">
      <c r="A127" s="212"/>
      <c r="B127" s="213"/>
      <c r="C127" s="214"/>
      <c r="D127" s="215"/>
      <c r="E127" s="215" t="s">
        <v>124</v>
      </c>
      <c r="F127" s="291"/>
      <c r="G127" s="215"/>
      <c r="H127" s="292"/>
      <c r="I127" s="299">
        <f>SUM(I116:I126)</f>
        <v>6324</v>
      </c>
      <c r="J127" s="221"/>
      <c r="K127" s="303">
        <f>SUM(K116:K126)</f>
        <v>1277</v>
      </c>
      <c r="L127" s="303">
        <f>SUM(L116:L126)</f>
        <v>7601</v>
      </c>
      <c r="M127" s="223"/>
    </row>
    <row r="128" spans="1:13" ht="21" thickBot="1">
      <c r="A128" s="224"/>
      <c r="B128" s="213"/>
      <c r="C128" s="214"/>
      <c r="D128" s="215"/>
      <c r="E128" s="215" t="s">
        <v>125</v>
      </c>
      <c r="F128" s="291"/>
      <c r="G128" s="215"/>
      <c r="H128" s="292"/>
      <c r="I128" s="300">
        <f>SUM(I106+I127)</f>
        <v>30384</v>
      </c>
      <c r="J128" s="227"/>
      <c r="K128" s="300">
        <f>SUM(K106+K127)</f>
        <v>10218</v>
      </c>
      <c r="L128" s="300">
        <f>SUM(L106+L127)</f>
        <v>40602</v>
      </c>
      <c r="M128" s="228"/>
    </row>
    <row r="129" spans="1:13" ht="24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4">
      <c r="A130" s="113"/>
      <c r="B130" s="113"/>
      <c r="C130" s="113"/>
      <c r="D130" s="10"/>
      <c r="E130" s="707" t="s">
        <v>121</v>
      </c>
      <c r="F130" s="585"/>
      <c r="G130" s="585"/>
      <c r="H130" s="585"/>
      <c r="I130" s="707" t="s">
        <v>104</v>
      </c>
      <c r="J130" s="707"/>
      <c r="K130" s="707"/>
      <c r="L130" s="707"/>
      <c r="M130" s="30"/>
    </row>
    <row r="131" spans="1:13" ht="24">
      <c r="A131" s="113"/>
      <c r="B131" s="113"/>
      <c r="C131" s="113"/>
      <c r="D131" s="10"/>
      <c r="E131" s="585" t="s">
        <v>105</v>
      </c>
      <c r="F131" s="585"/>
      <c r="G131" s="585"/>
      <c r="H131" s="585"/>
      <c r="I131" s="585" t="s">
        <v>105</v>
      </c>
      <c r="J131" s="585"/>
      <c r="K131" s="585"/>
      <c r="L131" s="585"/>
      <c r="M131" s="30"/>
    </row>
    <row r="132" spans="1:13" ht="24">
      <c r="A132" s="113"/>
      <c r="B132" s="113"/>
      <c r="C132" s="113"/>
      <c r="D132" s="10"/>
      <c r="E132" s="169"/>
      <c r="F132" s="169"/>
      <c r="G132" s="169"/>
      <c r="H132" s="169"/>
      <c r="I132" s="585" t="s">
        <v>106</v>
      </c>
      <c r="J132" s="585"/>
      <c r="K132" s="585"/>
      <c r="L132" s="585"/>
      <c r="M132" s="30"/>
    </row>
  </sheetData>
  <sheetProtection/>
  <mergeCells count="160"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4">
      <selection activeCell="J4" sqref="J4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+'ปร.4หกหน้า'!E2</f>
        <v>อาคาร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+'ปร.4หกหน้า'!D3</f>
        <v>โรงเรียน....................................</v>
      </c>
      <c r="F3" s="306"/>
      <c r="G3" s="306"/>
      <c r="H3" s="306"/>
      <c r="I3" s="306"/>
      <c r="J3" s="15" t="s">
        <v>166</v>
      </c>
      <c r="K3" s="733" t="s">
        <v>128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+'ปร.4หกหน้า'!J3</f>
        <v>สพป.......................................................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6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+'ปร.4หกหน้า'!K4</f>
        <v>12ตค58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49.5" thickBot="1">
      <c r="A9" s="647"/>
      <c r="B9" s="650"/>
      <c r="C9" s="651"/>
      <c r="D9" s="651"/>
      <c r="E9" s="651"/>
      <c r="F9" s="651"/>
      <c r="G9" s="651"/>
      <c r="H9" s="651"/>
      <c r="I9" s="3" t="s">
        <v>130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+'ปร.4หกหน้า'!L128</f>
        <v>40602</v>
      </c>
      <c r="J10" s="312">
        <v>1.2726</v>
      </c>
      <c r="K10" s="311">
        <f>I10*J10</f>
        <v>51670.1052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51670.1052</v>
      </c>
      <c r="L18" s="33"/>
    </row>
    <row r="19" spans="1:12" ht="24.75" thickBot="1">
      <c r="A19" s="643" t="str">
        <f>"("&amp;_xlfn.BAHTTEXT(K19)&amp;")"</f>
        <v>(ห้าหมื่นหนึ่งพันหกร้อยบาทถ้วน)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51600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/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131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/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131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/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131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/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131</v>
      </c>
      <c r="H29" s="632"/>
      <c r="I29" s="632"/>
      <c r="J29" s="723" t="s">
        <v>122</v>
      </c>
      <c r="K29" s="723"/>
      <c r="L29" s="723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+'ปร.5หกหน้า'!E2</f>
        <v>อาคาร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+'ปร.5หกหน้า'!E3</f>
        <v>โรงเรียน....................................</v>
      </c>
      <c r="E3" s="739"/>
      <c r="F3" s="739"/>
      <c r="G3" s="740" t="s">
        <v>166</v>
      </c>
      <c r="H3" s="740"/>
      <c r="I3" s="655" t="str">
        <f>+'ปร.5หกหน้า'!K3</f>
        <v>ddd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+'ปร.5หกหน้า'!E4</f>
        <v>สพป.......................................................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7" t="s">
        <v>11</v>
      </c>
      <c r="H5" s="667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+'ปร.5หกหน้า'!E6</f>
        <v>12ตค58</v>
      </c>
      <c r="F6" s="24"/>
      <c r="G6" s="665"/>
      <c r="H6" s="665"/>
      <c r="I6" s="665"/>
      <c r="J6" s="645"/>
      <c r="K6" s="645"/>
    </row>
    <row r="7" spans="1:11" ht="24.75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4.75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4.75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+'ปร.5หกหน้า'!K19</f>
        <v>51600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51600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(ห้าหมื่นหนึ่งพันหกร้อยบาทถ้วน)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737" t="s">
        <v>132</v>
      </c>
      <c r="F24" s="737"/>
      <c r="G24" s="553"/>
      <c r="H24" s="553"/>
      <c r="I24" s="36"/>
      <c r="J24" s="36"/>
      <c r="K24" s="6"/>
    </row>
    <row r="25" spans="1:11" ht="24">
      <c r="A25" s="546" t="s">
        <v>74</v>
      </c>
      <c r="B25" s="546"/>
      <c r="C25" s="546"/>
      <c r="D25" s="546"/>
      <c r="E25" s="519"/>
      <c r="F25" s="519"/>
      <c r="G25" s="36" t="s">
        <v>75</v>
      </c>
      <c r="H25" s="6"/>
      <c r="I25" s="37"/>
      <c r="J25" s="37"/>
      <c r="K25" s="6"/>
    </row>
    <row r="26" spans="1:11" ht="24">
      <c r="A26" s="6"/>
      <c r="B26" s="520"/>
      <c r="C26" s="520"/>
      <c r="D26" s="520"/>
      <c r="E26" s="737" t="s">
        <v>129</v>
      </c>
      <c r="F26" s="737"/>
      <c r="G26" s="37"/>
      <c r="H26" s="6"/>
      <c r="I26" s="36"/>
      <c r="J26" s="36"/>
      <c r="K26" s="6"/>
    </row>
    <row r="27" spans="1:11" ht="24">
      <c r="A27" s="546" t="s">
        <v>74</v>
      </c>
      <c r="B27" s="546"/>
      <c r="C27" s="546"/>
      <c r="D27" s="546"/>
      <c r="E27" s="519"/>
      <c r="F27" s="519"/>
      <c r="G27" s="36" t="s">
        <v>86</v>
      </c>
      <c r="H27" s="36"/>
      <c r="I27" s="36"/>
      <c r="J27" s="36"/>
      <c r="K27" s="36"/>
    </row>
    <row r="28" spans="1:11" ht="24">
      <c r="A28" s="6"/>
      <c r="B28" s="520"/>
      <c r="C28" s="520"/>
      <c r="D28" s="520"/>
      <c r="E28" s="737" t="s">
        <v>129</v>
      </c>
      <c r="F28" s="737"/>
      <c r="G28" s="634" t="s">
        <v>122</v>
      </c>
      <c r="H28" s="634"/>
      <c r="I28" s="634"/>
      <c r="J28" s="110"/>
      <c r="K28" s="110"/>
    </row>
    <row r="29" spans="1:11" ht="24">
      <c r="A29" s="546" t="s">
        <v>76</v>
      </c>
      <c r="B29" s="546"/>
      <c r="C29" s="546"/>
      <c r="D29" s="546"/>
      <c r="E29" s="519"/>
      <c r="F29" s="519"/>
      <c r="G29" s="111" t="s">
        <v>87</v>
      </c>
      <c r="H29" s="111"/>
      <c r="I29" s="111"/>
      <c r="J29" s="36"/>
      <c r="K29" s="36"/>
    </row>
    <row r="30" spans="1:11" ht="24">
      <c r="A30" s="6"/>
      <c r="B30" s="520"/>
      <c r="C30" s="520"/>
      <c r="D30" s="520"/>
      <c r="E30" s="737" t="s">
        <v>129</v>
      </c>
      <c r="F30" s="737"/>
      <c r="G30" s="634" t="s">
        <v>122</v>
      </c>
      <c r="H30" s="634"/>
      <c r="I30" s="634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B7">
      <selection activeCell="P21" sqref="P21"/>
    </sheetView>
  </sheetViews>
  <sheetFormatPr defaultColWidth="9.140625" defaultRowHeight="12.75"/>
  <cols>
    <col min="1" max="1" width="6.57421875" style="285" customWidth="1"/>
    <col min="2" max="2" width="5.28125" style="285" customWidth="1"/>
    <col min="3" max="3" width="2.28125" style="235" customWidth="1"/>
    <col min="4" max="4" width="6.8515625" style="235" customWidth="1"/>
    <col min="5" max="5" width="33.28125" style="235" customWidth="1"/>
    <col min="6" max="6" width="9.57421875" style="286" customWidth="1"/>
    <col min="7" max="7" width="6.8515625" style="235" customWidth="1"/>
    <col min="8" max="8" width="11.7109375" style="287" customWidth="1"/>
    <col min="9" max="9" width="13.57421875" style="287" customWidth="1"/>
    <col min="10" max="10" width="11.28125" style="288" customWidth="1"/>
    <col min="11" max="11" width="12.8515625" style="287" customWidth="1"/>
    <col min="12" max="12" width="13.57421875" style="287" customWidth="1"/>
    <col min="13" max="13" width="8.00390625" style="235" customWidth="1"/>
    <col min="14" max="16384" width="9.140625" style="235" customWidth="1"/>
  </cols>
  <sheetData>
    <row r="1" spans="1:13" ht="24">
      <c r="A1" s="479" t="s">
        <v>26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234" t="s">
        <v>101</v>
      </c>
      <c r="M1" s="234"/>
    </row>
    <row r="2" spans="1:21" ht="18.75" customHeight="1">
      <c r="A2" s="236" t="s">
        <v>81</v>
      </c>
      <c r="B2" s="236"/>
      <c r="C2" s="237"/>
      <c r="D2" s="237"/>
      <c r="E2" s="357" t="s">
        <v>177</v>
      </c>
      <c r="F2" s="238"/>
      <c r="G2" s="239"/>
      <c r="H2" s="240"/>
      <c r="I2" s="241"/>
      <c r="J2" s="237"/>
      <c r="K2" s="237"/>
      <c r="L2" s="237"/>
      <c r="M2" s="237"/>
      <c r="N2" s="239"/>
      <c r="O2" s="239"/>
      <c r="P2" s="239"/>
      <c r="Q2" s="239"/>
      <c r="R2" s="239"/>
      <c r="S2" s="239"/>
      <c r="T2" s="239"/>
      <c r="U2" s="239"/>
    </row>
    <row r="3" spans="1:14" s="242" customFormat="1" ht="18.75" customHeight="1">
      <c r="A3" s="473" t="s">
        <v>0</v>
      </c>
      <c r="B3" s="473"/>
      <c r="C3" s="473"/>
      <c r="D3" s="357" t="s">
        <v>169</v>
      </c>
      <c r="E3" s="357"/>
      <c r="F3" s="357"/>
      <c r="G3" s="357"/>
      <c r="H3" s="357"/>
      <c r="I3" s="478" t="s">
        <v>170</v>
      </c>
      <c r="J3" s="478"/>
      <c r="K3" s="478"/>
      <c r="L3" s="358"/>
      <c r="M3" s="358"/>
      <c r="N3" s="239"/>
    </row>
    <row r="4" spans="1:21" s="244" customFormat="1" ht="18.75" customHeight="1">
      <c r="A4" s="473" t="s">
        <v>7</v>
      </c>
      <c r="B4" s="473"/>
      <c r="C4" s="473"/>
      <c r="D4" s="480" t="s">
        <v>171</v>
      </c>
      <c r="E4" s="480"/>
      <c r="F4" s="480"/>
      <c r="G4" s="480"/>
      <c r="H4" s="480"/>
      <c r="I4" s="360" t="s">
        <v>172</v>
      </c>
      <c r="J4" s="360"/>
      <c r="K4" s="359"/>
      <c r="L4" s="359"/>
      <c r="M4" s="359"/>
      <c r="N4" s="239"/>
      <c r="O4" s="243"/>
      <c r="P4" s="243"/>
      <c r="Q4" s="243"/>
      <c r="R4" s="243"/>
      <c r="S4" s="243"/>
      <c r="T4" s="243"/>
      <c r="U4" s="243"/>
    </row>
    <row r="5" spans="1:13" ht="6.75" customHeight="1" thickBot="1">
      <c r="A5" s="473"/>
      <c r="B5" s="473"/>
      <c r="C5" s="473"/>
      <c r="D5" s="481"/>
      <c r="E5" s="481"/>
      <c r="F5" s="481"/>
      <c r="G5" s="481"/>
      <c r="H5" s="481"/>
      <c r="I5" s="474"/>
      <c r="J5" s="474"/>
      <c r="K5" s="245"/>
      <c r="L5" s="245"/>
      <c r="M5" s="245"/>
    </row>
    <row r="6" spans="1:13" s="246" customFormat="1" ht="18.75" customHeight="1" thickTop="1">
      <c r="A6" s="463" t="s">
        <v>3</v>
      </c>
      <c r="B6" s="485" t="s">
        <v>4</v>
      </c>
      <c r="C6" s="486"/>
      <c r="D6" s="486"/>
      <c r="E6" s="486"/>
      <c r="F6" s="489" t="s">
        <v>11</v>
      </c>
      <c r="G6" s="465" t="s">
        <v>13</v>
      </c>
      <c r="H6" s="448" t="s">
        <v>19</v>
      </c>
      <c r="I6" s="449"/>
      <c r="J6" s="448" t="s">
        <v>15</v>
      </c>
      <c r="K6" s="449"/>
      <c r="L6" s="476" t="s">
        <v>17</v>
      </c>
      <c r="M6" s="463" t="s">
        <v>5</v>
      </c>
    </row>
    <row r="7" spans="1:13" s="246" customFormat="1" ht="18.75" customHeight="1" thickBot="1">
      <c r="A7" s="464"/>
      <c r="B7" s="487"/>
      <c r="C7" s="488"/>
      <c r="D7" s="488"/>
      <c r="E7" s="488"/>
      <c r="F7" s="490"/>
      <c r="G7" s="466"/>
      <c r="H7" s="247" t="s">
        <v>27</v>
      </c>
      <c r="I7" s="247" t="s">
        <v>16</v>
      </c>
      <c r="J7" s="247" t="s">
        <v>27</v>
      </c>
      <c r="K7" s="247" t="s">
        <v>16</v>
      </c>
      <c r="L7" s="477"/>
      <c r="M7" s="464"/>
    </row>
    <row r="8" spans="1:13" s="246" customFormat="1" ht="18.75" customHeight="1" thickTop="1">
      <c r="A8" s="248">
        <v>1</v>
      </c>
      <c r="B8" s="457" t="s">
        <v>189</v>
      </c>
      <c r="C8" s="458"/>
      <c r="D8" s="458"/>
      <c r="E8" s="459"/>
      <c r="F8" s="365"/>
      <c r="G8" s="250"/>
      <c r="H8" s="251"/>
      <c r="I8" s="337"/>
      <c r="J8" s="253"/>
      <c r="K8" s="337"/>
      <c r="L8" s="339"/>
      <c r="M8" s="250"/>
    </row>
    <row r="9" spans="1:13" s="246" customFormat="1" ht="18.75" customHeight="1">
      <c r="A9" s="248"/>
      <c r="B9" s="460" t="s">
        <v>184</v>
      </c>
      <c r="C9" s="461"/>
      <c r="D9" s="461"/>
      <c r="E9" s="462"/>
      <c r="F9" s="249"/>
      <c r="G9" s="250"/>
      <c r="H9" s="251"/>
      <c r="I9" s="337"/>
      <c r="J9" s="253"/>
      <c r="K9" s="337"/>
      <c r="L9" s="339"/>
      <c r="M9" s="250"/>
    </row>
    <row r="10" spans="1:13" s="246" customFormat="1" ht="18.75" customHeight="1">
      <c r="A10" s="248"/>
      <c r="B10" s="482" t="s">
        <v>185</v>
      </c>
      <c r="C10" s="483"/>
      <c r="D10" s="483"/>
      <c r="E10" s="484"/>
      <c r="F10" s="257">
        <v>1</v>
      </c>
      <c r="G10" s="258" t="s">
        <v>186</v>
      </c>
      <c r="H10" s="252">
        <v>3600</v>
      </c>
      <c r="I10" s="337">
        <f aca="true" t="shared" si="0" ref="I10:I24">SUM(H10)*$F10</f>
        <v>3600</v>
      </c>
      <c r="J10" s="252">
        <v>1500</v>
      </c>
      <c r="K10" s="337">
        <f aca="true" t="shared" si="1" ref="K10:K24">SUM(J10)*$F10</f>
        <v>1500</v>
      </c>
      <c r="L10" s="339">
        <f aca="true" t="shared" si="2" ref="L10:L24">SUM(,I10,K10)</f>
        <v>5100</v>
      </c>
      <c r="M10" s="258"/>
    </row>
    <row r="11" spans="1:13" s="246" customFormat="1" ht="18.75" customHeight="1">
      <c r="A11" s="248"/>
      <c r="B11" s="460" t="s">
        <v>187</v>
      </c>
      <c r="C11" s="461"/>
      <c r="D11" s="461"/>
      <c r="E11" s="462"/>
      <c r="F11" s="362">
        <v>1</v>
      </c>
      <c r="G11" s="258" t="s">
        <v>188</v>
      </c>
      <c r="H11" s="252">
        <v>2500</v>
      </c>
      <c r="I11" s="337">
        <f t="shared" si="0"/>
        <v>2500</v>
      </c>
      <c r="J11" s="252">
        <v>0</v>
      </c>
      <c r="K11" s="337">
        <f t="shared" si="1"/>
        <v>0</v>
      </c>
      <c r="L11" s="339">
        <f t="shared" si="2"/>
        <v>2500</v>
      </c>
      <c r="M11" s="258"/>
    </row>
    <row r="12" spans="1:13" s="246" customFormat="1" ht="18.75" customHeight="1">
      <c r="A12" s="248">
        <v>2</v>
      </c>
      <c r="B12" s="460" t="s">
        <v>190</v>
      </c>
      <c r="C12" s="461"/>
      <c r="D12" s="461"/>
      <c r="E12" s="462"/>
      <c r="F12" s="362"/>
      <c r="G12" s="258"/>
      <c r="H12" s="252"/>
      <c r="I12" s="337">
        <f t="shared" si="0"/>
        <v>0</v>
      </c>
      <c r="J12" s="252"/>
      <c r="K12" s="337">
        <f t="shared" si="1"/>
        <v>0</v>
      </c>
      <c r="L12" s="339">
        <f t="shared" si="2"/>
        <v>0</v>
      </c>
      <c r="M12" s="258"/>
    </row>
    <row r="13" spans="1:13" s="246" customFormat="1" ht="18.75" customHeight="1">
      <c r="A13" s="248"/>
      <c r="B13" s="467" t="s">
        <v>192</v>
      </c>
      <c r="C13" s="461"/>
      <c r="D13" s="461"/>
      <c r="E13" s="462"/>
      <c r="F13" s="362">
        <v>1</v>
      </c>
      <c r="G13" s="258" t="s">
        <v>191</v>
      </c>
      <c r="H13" s="252">
        <v>14250</v>
      </c>
      <c r="I13" s="337">
        <f>SUM(H13)*$F13</f>
        <v>14250</v>
      </c>
      <c r="J13" s="252">
        <v>1500</v>
      </c>
      <c r="K13" s="337">
        <f>SUM(J13)*$F13</f>
        <v>1500</v>
      </c>
      <c r="L13" s="339">
        <f t="shared" si="2"/>
        <v>15750</v>
      </c>
      <c r="M13" s="258"/>
    </row>
    <row r="14" spans="1:13" s="246" customFormat="1" ht="18.75" customHeight="1">
      <c r="A14" s="248"/>
      <c r="B14" s="467" t="s">
        <v>193</v>
      </c>
      <c r="C14" s="461"/>
      <c r="D14" s="461"/>
      <c r="E14" s="462"/>
      <c r="F14" s="362"/>
      <c r="G14" s="258"/>
      <c r="H14" s="252"/>
      <c r="I14" s="337">
        <f t="shared" si="0"/>
        <v>0</v>
      </c>
      <c r="J14" s="252"/>
      <c r="K14" s="337">
        <f t="shared" si="1"/>
        <v>0</v>
      </c>
      <c r="L14" s="339">
        <f t="shared" si="2"/>
        <v>0</v>
      </c>
      <c r="M14" s="258"/>
    </row>
    <row r="15" spans="1:13" s="246" customFormat="1" ht="18.75" customHeight="1">
      <c r="A15" s="248"/>
      <c r="B15" s="467" t="s">
        <v>194</v>
      </c>
      <c r="C15" s="468"/>
      <c r="D15" s="468"/>
      <c r="E15" s="469"/>
      <c r="F15" s="362">
        <v>1</v>
      </c>
      <c r="G15" s="258" t="s">
        <v>186</v>
      </c>
      <c r="H15" s="252"/>
      <c r="I15" s="337">
        <f t="shared" si="0"/>
        <v>0</v>
      </c>
      <c r="J15" s="252"/>
      <c r="K15" s="337">
        <f t="shared" si="1"/>
        <v>0</v>
      </c>
      <c r="L15" s="339">
        <f t="shared" si="2"/>
        <v>0</v>
      </c>
      <c r="M15" s="258"/>
    </row>
    <row r="16" spans="1:13" s="246" customFormat="1" ht="18.75" customHeight="1">
      <c r="A16" s="248"/>
      <c r="B16" s="460" t="s">
        <v>195</v>
      </c>
      <c r="C16" s="461"/>
      <c r="D16" s="461"/>
      <c r="E16" s="462"/>
      <c r="F16" s="362">
        <v>10</v>
      </c>
      <c r="G16" s="258" t="s">
        <v>186</v>
      </c>
      <c r="H16" s="252"/>
      <c r="I16" s="337">
        <f>SUM(H16)*$F16</f>
        <v>0</v>
      </c>
      <c r="J16" s="252"/>
      <c r="K16" s="337">
        <f>SUM(J16)*$F16</f>
        <v>0</v>
      </c>
      <c r="L16" s="339">
        <f t="shared" si="2"/>
        <v>0</v>
      </c>
      <c r="M16" s="258"/>
    </row>
    <row r="17" spans="1:13" s="262" customFormat="1" ht="18.75" customHeight="1">
      <c r="A17" s="248">
        <v>3</v>
      </c>
      <c r="B17" s="460" t="s">
        <v>196</v>
      </c>
      <c r="C17" s="461"/>
      <c r="D17" s="461"/>
      <c r="E17" s="462"/>
      <c r="F17" s="363"/>
      <c r="G17" s="259"/>
      <c r="H17" s="260"/>
      <c r="I17" s="337">
        <f t="shared" si="0"/>
        <v>0</v>
      </c>
      <c r="J17" s="261"/>
      <c r="K17" s="337">
        <f t="shared" si="1"/>
        <v>0</v>
      </c>
      <c r="L17" s="339">
        <f t="shared" si="2"/>
        <v>0</v>
      </c>
      <c r="M17" s="259"/>
    </row>
    <row r="18" spans="1:13" s="246" customFormat="1" ht="18.75" customHeight="1">
      <c r="A18" s="248"/>
      <c r="B18" s="467" t="s">
        <v>197</v>
      </c>
      <c r="C18" s="461"/>
      <c r="D18" s="461"/>
      <c r="E18" s="462"/>
      <c r="F18" s="364">
        <v>1</v>
      </c>
      <c r="G18" s="250" t="s">
        <v>191</v>
      </c>
      <c r="H18" s="251">
        <v>6400</v>
      </c>
      <c r="I18" s="337">
        <f t="shared" si="0"/>
        <v>6400</v>
      </c>
      <c r="J18" s="253">
        <v>1000</v>
      </c>
      <c r="K18" s="337">
        <f t="shared" si="1"/>
        <v>1000</v>
      </c>
      <c r="L18" s="339">
        <f t="shared" si="2"/>
        <v>7400</v>
      </c>
      <c r="M18" s="250"/>
    </row>
    <row r="19" spans="1:13" s="246" customFormat="1" ht="18.75" customHeight="1">
      <c r="A19" s="248"/>
      <c r="B19" s="460" t="s">
        <v>198</v>
      </c>
      <c r="C19" s="461"/>
      <c r="D19" s="461"/>
      <c r="E19" s="462"/>
      <c r="F19" s="362"/>
      <c r="G19" s="258"/>
      <c r="H19" s="252"/>
      <c r="I19" s="337">
        <f t="shared" si="0"/>
        <v>0</v>
      </c>
      <c r="J19" s="252"/>
      <c r="K19" s="337">
        <f t="shared" si="1"/>
        <v>0</v>
      </c>
      <c r="L19" s="339">
        <f t="shared" si="2"/>
        <v>0</v>
      </c>
      <c r="M19" s="258"/>
    </row>
    <row r="20" spans="1:13" s="246" customFormat="1" ht="18.75" customHeight="1">
      <c r="A20" s="248"/>
      <c r="B20" s="467" t="s">
        <v>199</v>
      </c>
      <c r="C20" s="468"/>
      <c r="D20" s="468"/>
      <c r="E20" s="469"/>
      <c r="F20" s="362">
        <v>9</v>
      </c>
      <c r="G20" s="258" t="s">
        <v>186</v>
      </c>
      <c r="H20" s="252"/>
      <c r="I20" s="337">
        <f t="shared" si="0"/>
        <v>0</v>
      </c>
      <c r="J20" s="252"/>
      <c r="K20" s="337">
        <f t="shared" si="1"/>
        <v>0</v>
      </c>
      <c r="L20" s="339">
        <f t="shared" si="2"/>
        <v>0</v>
      </c>
      <c r="M20" s="258"/>
    </row>
    <row r="21" spans="1:13" s="246" customFormat="1" ht="18.75" customHeight="1">
      <c r="A21" s="248"/>
      <c r="B21" s="254" t="s">
        <v>200</v>
      </c>
      <c r="C21" s="255"/>
      <c r="D21" s="255"/>
      <c r="E21" s="256"/>
      <c r="F21" s="364">
        <v>3</v>
      </c>
      <c r="G21" s="250" t="s">
        <v>186</v>
      </c>
      <c r="H21" s="251"/>
      <c r="I21" s="337">
        <f>SUM(H21)*$F21</f>
        <v>0</v>
      </c>
      <c r="J21" s="252"/>
      <c r="K21" s="337">
        <f>SUM(J21)*$F21</f>
        <v>0</v>
      </c>
      <c r="L21" s="339">
        <f>SUM(,I21,K21)</f>
        <v>0</v>
      </c>
      <c r="M21" s="250"/>
    </row>
    <row r="22" spans="1:13" s="262" customFormat="1" ht="18.75" customHeight="1">
      <c r="A22" s="248">
        <v>4</v>
      </c>
      <c r="B22" s="450" t="s">
        <v>201</v>
      </c>
      <c r="C22" s="451"/>
      <c r="D22" s="451"/>
      <c r="E22" s="452"/>
      <c r="F22" s="368"/>
      <c r="G22" s="250"/>
      <c r="H22" s="251"/>
      <c r="I22" s="337">
        <f t="shared" si="0"/>
        <v>0</v>
      </c>
      <c r="J22" s="261"/>
      <c r="K22" s="337">
        <f t="shared" si="1"/>
        <v>0</v>
      </c>
      <c r="L22" s="339">
        <f t="shared" si="2"/>
        <v>0</v>
      </c>
      <c r="M22" s="259"/>
    </row>
    <row r="23" spans="1:13" s="246" customFormat="1" ht="18.75" customHeight="1">
      <c r="A23" s="248"/>
      <c r="B23" s="467" t="s">
        <v>203</v>
      </c>
      <c r="C23" s="468"/>
      <c r="D23" s="468"/>
      <c r="E23" s="469"/>
      <c r="F23" s="362"/>
      <c r="G23" s="258"/>
      <c r="H23" s="252"/>
      <c r="I23" s="337">
        <f t="shared" si="0"/>
        <v>0</v>
      </c>
      <c r="J23" s="252"/>
      <c r="K23" s="337">
        <f t="shared" si="1"/>
        <v>0</v>
      </c>
      <c r="L23" s="339">
        <f t="shared" si="2"/>
        <v>0</v>
      </c>
      <c r="M23" s="258"/>
    </row>
    <row r="24" spans="1:13" s="246" customFormat="1" ht="18.75" customHeight="1" thickBot="1">
      <c r="A24" s="366"/>
      <c r="B24" s="470" t="s">
        <v>202</v>
      </c>
      <c r="C24" s="471"/>
      <c r="D24" s="471"/>
      <c r="E24" s="472"/>
      <c r="F24" s="367">
        <v>132</v>
      </c>
      <c r="G24" s="263" t="s">
        <v>204</v>
      </c>
      <c r="H24" s="264">
        <v>320.56</v>
      </c>
      <c r="I24" s="337">
        <f t="shared" si="0"/>
        <v>42313.92</v>
      </c>
      <c r="J24" s="264">
        <v>55</v>
      </c>
      <c r="K24" s="337">
        <f t="shared" si="1"/>
        <v>7260</v>
      </c>
      <c r="L24" s="339">
        <f t="shared" si="2"/>
        <v>49573.92</v>
      </c>
      <c r="M24" s="263"/>
    </row>
    <row r="25" spans="1:13" s="246" customFormat="1" ht="18.75" customHeight="1" thickBot="1" thickTop="1">
      <c r="A25" s="453" t="s">
        <v>14</v>
      </c>
      <c r="B25" s="454"/>
      <c r="C25" s="454"/>
      <c r="D25" s="454"/>
      <c r="E25" s="454"/>
      <c r="F25" s="454"/>
      <c r="G25" s="454"/>
      <c r="H25" s="455"/>
      <c r="I25" s="338">
        <f>SUM(I8:I24)</f>
        <v>69063.92</v>
      </c>
      <c r="J25" s="265"/>
      <c r="K25" s="338">
        <f>SUM(K8:K24)</f>
        <v>11260</v>
      </c>
      <c r="L25" s="338">
        <f>SUM(L8:L24)</f>
        <v>80323.92</v>
      </c>
      <c r="M25" s="266"/>
    </row>
    <row r="26" spans="1:13" ht="18.75" customHeight="1" thickTop="1">
      <c r="A26" s="241"/>
      <c r="B26" s="241"/>
      <c r="C26" s="241"/>
      <c r="E26" s="241"/>
      <c r="F26" s="267"/>
      <c r="G26" s="267"/>
      <c r="H26" s="267"/>
      <c r="I26" s="268"/>
      <c r="J26" s="268"/>
      <c r="K26" s="268"/>
      <c r="L26" s="268"/>
      <c r="M26" s="267"/>
    </row>
    <row r="27" spans="1:13" ht="18.75" customHeight="1">
      <c r="A27" s="241"/>
      <c r="B27" s="241"/>
      <c r="C27" s="241"/>
      <c r="E27" s="456" t="s">
        <v>103</v>
      </c>
      <c r="F27" s="456"/>
      <c r="G27" s="456"/>
      <c r="H27" s="456"/>
      <c r="I27" s="456" t="s">
        <v>104</v>
      </c>
      <c r="J27" s="456"/>
      <c r="K27" s="456"/>
      <c r="L27" s="456"/>
      <c r="M27" s="267"/>
    </row>
    <row r="28" spans="1:13" ht="18.75" customHeight="1">
      <c r="A28" s="241"/>
      <c r="B28" s="241"/>
      <c r="C28" s="241"/>
      <c r="E28" s="456" t="s">
        <v>183</v>
      </c>
      <c r="F28" s="456"/>
      <c r="G28" s="456"/>
      <c r="H28" s="456"/>
      <c r="I28" s="456" t="s">
        <v>174</v>
      </c>
      <c r="J28" s="456"/>
      <c r="K28" s="456"/>
      <c r="L28" s="456"/>
      <c r="M28" s="267"/>
    </row>
    <row r="29" spans="1:13" s="239" customFormat="1" ht="18.75" customHeight="1">
      <c r="A29" s="267"/>
      <c r="B29" s="475"/>
      <c r="C29" s="475"/>
      <c r="D29" s="475"/>
      <c r="E29" s="475"/>
      <c r="F29" s="269"/>
      <c r="G29" s="267"/>
      <c r="H29" s="268"/>
      <c r="I29" s="361" t="s">
        <v>175</v>
      </c>
      <c r="J29" s="361"/>
      <c r="K29" s="361"/>
      <c r="L29" s="361"/>
      <c r="M29" s="267"/>
    </row>
    <row r="30" spans="1:12" s="246" customFormat="1" ht="21">
      <c r="A30" s="270"/>
      <c r="B30" s="270"/>
      <c r="F30" s="271"/>
      <c r="H30" s="272"/>
      <c r="I30" s="272"/>
      <c r="J30" s="273"/>
      <c r="K30" s="272"/>
      <c r="L30" s="272"/>
    </row>
    <row r="31" spans="1:12" s="246" customFormat="1" ht="21">
      <c r="A31" s="274"/>
      <c r="B31" s="275"/>
      <c r="C31" s="275"/>
      <c r="D31" s="276"/>
      <c r="E31" s="275"/>
      <c r="F31" s="277"/>
      <c r="G31" s="278"/>
      <c r="H31" s="279"/>
      <c r="I31" s="279"/>
      <c r="J31" s="280"/>
      <c r="K31" s="272"/>
      <c r="L31" s="272"/>
    </row>
    <row r="32" spans="1:12" s="246" customFormat="1" ht="21">
      <c r="A32" s="274"/>
      <c r="B32" s="281"/>
      <c r="C32" s="282"/>
      <c r="D32" s="276"/>
      <c r="E32" s="281"/>
      <c r="F32" s="277"/>
      <c r="G32" s="278"/>
      <c r="H32" s="279"/>
      <c r="I32" s="279"/>
      <c r="J32" s="280"/>
      <c r="K32" s="272"/>
      <c r="L32" s="272"/>
    </row>
    <row r="33" spans="1:12" s="246" customFormat="1" ht="21">
      <c r="A33" s="274"/>
      <c r="B33" s="283"/>
      <c r="C33" s="284"/>
      <c r="D33" s="276"/>
      <c r="E33" s="284"/>
      <c r="F33" s="277"/>
      <c r="G33" s="278"/>
      <c r="H33" s="279"/>
      <c r="I33" s="279"/>
      <c r="J33" s="280"/>
      <c r="K33" s="272"/>
      <c r="L33" s="272"/>
    </row>
    <row r="34" spans="1:12" s="246" customFormat="1" ht="21">
      <c r="A34" s="274"/>
      <c r="B34" s="274"/>
      <c r="C34" s="278"/>
      <c r="D34" s="278"/>
      <c r="E34" s="278"/>
      <c r="F34" s="277"/>
      <c r="G34" s="278"/>
      <c r="H34" s="279"/>
      <c r="I34" s="279"/>
      <c r="J34" s="280"/>
      <c r="K34" s="272"/>
      <c r="L34" s="272"/>
    </row>
    <row r="35" spans="1:12" s="246" customFormat="1" ht="21">
      <c r="A35" s="274"/>
      <c r="B35" s="274"/>
      <c r="C35" s="278"/>
      <c r="D35" s="278"/>
      <c r="E35" s="278"/>
      <c r="F35" s="277"/>
      <c r="G35" s="278"/>
      <c r="H35" s="279"/>
      <c r="I35" s="279"/>
      <c r="J35" s="280"/>
      <c r="K35" s="272"/>
      <c r="L35" s="272"/>
    </row>
    <row r="36" spans="1:12" s="246" customFormat="1" ht="21">
      <c r="A36" s="270"/>
      <c r="B36" s="270"/>
      <c r="F36" s="271"/>
      <c r="H36" s="272"/>
      <c r="I36" s="272"/>
      <c r="J36" s="273"/>
      <c r="K36" s="272"/>
      <c r="L36" s="272"/>
    </row>
    <row r="37" spans="1:12" s="246" customFormat="1" ht="21">
      <c r="A37" s="270"/>
      <c r="B37" s="270"/>
      <c r="F37" s="271"/>
      <c r="H37" s="272"/>
      <c r="I37" s="272"/>
      <c r="J37" s="273"/>
      <c r="K37" s="272"/>
      <c r="L37" s="272"/>
    </row>
    <row r="38" spans="1:12" s="246" customFormat="1" ht="21">
      <c r="A38" s="270"/>
      <c r="B38" s="270"/>
      <c r="F38" s="271"/>
      <c r="H38" s="272"/>
      <c r="I38" s="272"/>
      <c r="J38" s="273"/>
      <c r="K38" s="272"/>
      <c r="L38" s="272"/>
    </row>
    <row r="39" spans="1:12" s="246" customFormat="1" ht="21">
      <c r="A39" s="270"/>
      <c r="B39" s="270"/>
      <c r="F39" s="271"/>
      <c r="H39" s="272"/>
      <c r="I39" s="272"/>
      <c r="J39" s="273"/>
      <c r="K39" s="272"/>
      <c r="L39" s="272"/>
    </row>
    <row r="40" spans="1:12" s="246" customFormat="1" ht="21">
      <c r="A40" s="270"/>
      <c r="B40" s="270"/>
      <c r="F40" s="271"/>
      <c r="H40" s="272"/>
      <c r="I40" s="272"/>
      <c r="J40" s="273"/>
      <c r="K40" s="272"/>
      <c r="L40" s="272"/>
    </row>
    <row r="41" spans="1:12" s="246" customFormat="1" ht="21">
      <c r="A41" s="270"/>
      <c r="B41" s="270"/>
      <c r="F41" s="271"/>
      <c r="H41" s="272"/>
      <c r="I41" s="272"/>
      <c r="J41" s="273"/>
      <c r="K41" s="272"/>
      <c r="L41" s="272"/>
    </row>
    <row r="42" spans="1:12" s="246" customFormat="1" ht="21">
      <c r="A42" s="270"/>
      <c r="B42" s="270"/>
      <c r="F42" s="271"/>
      <c r="H42" s="272"/>
      <c r="I42" s="272"/>
      <c r="J42" s="273"/>
      <c r="K42" s="272"/>
      <c r="L42" s="272"/>
    </row>
    <row r="43" spans="1:12" s="246" customFormat="1" ht="21">
      <c r="A43" s="270"/>
      <c r="B43" s="270"/>
      <c r="F43" s="271"/>
      <c r="H43" s="272"/>
      <c r="I43" s="272"/>
      <c r="J43" s="273"/>
      <c r="K43" s="272"/>
      <c r="L43" s="272"/>
    </row>
    <row r="44" spans="1:12" s="246" customFormat="1" ht="21">
      <c r="A44" s="270"/>
      <c r="B44" s="270"/>
      <c r="F44" s="271"/>
      <c r="H44" s="272"/>
      <c r="I44" s="272"/>
      <c r="J44" s="273"/>
      <c r="K44" s="272"/>
      <c r="L44" s="272"/>
    </row>
    <row r="45" spans="1:12" s="246" customFormat="1" ht="21">
      <c r="A45" s="270"/>
      <c r="B45" s="270"/>
      <c r="F45" s="271"/>
      <c r="H45" s="272"/>
      <c r="I45" s="272"/>
      <c r="J45" s="273"/>
      <c r="K45" s="272"/>
      <c r="L45" s="272"/>
    </row>
    <row r="46" spans="1:12" s="246" customFormat="1" ht="21">
      <c r="A46" s="270"/>
      <c r="B46" s="270"/>
      <c r="F46" s="271"/>
      <c r="H46" s="272"/>
      <c r="I46" s="272"/>
      <c r="J46" s="273"/>
      <c r="K46" s="272"/>
      <c r="L46" s="272"/>
    </row>
    <row r="47" spans="1:12" s="246" customFormat="1" ht="21">
      <c r="A47" s="270"/>
      <c r="B47" s="270"/>
      <c r="F47" s="271"/>
      <c r="H47" s="272"/>
      <c r="I47" s="272"/>
      <c r="J47" s="273"/>
      <c r="K47" s="272"/>
      <c r="L47" s="272"/>
    </row>
    <row r="48" spans="1:12" s="246" customFormat="1" ht="21">
      <c r="A48" s="270"/>
      <c r="B48" s="270"/>
      <c r="F48" s="271"/>
      <c r="H48" s="272"/>
      <c r="I48" s="272"/>
      <c r="J48" s="273"/>
      <c r="K48" s="272"/>
      <c r="L48" s="272"/>
    </row>
    <row r="49" spans="1:12" s="246" customFormat="1" ht="21">
      <c r="A49" s="270"/>
      <c r="B49" s="270"/>
      <c r="F49" s="271"/>
      <c r="H49" s="272"/>
      <c r="I49" s="272"/>
      <c r="J49" s="273"/>
      <c r="K49" s="272"/>
      <c r="L49" s="272"/>
    </row>
    <row r="50" spans="1:12" s="246" customFormat="1" ht="21">
      <c r="A50" s="270"/>
      <c r="B50" s="270"/>
      <c r="F50" s="271"/>
      <c r="H50" s="272"/>
      <c r="I50" s="272"/>
      <c r="J50" s="273"/>
      <c r="K50" s="272"/>
      <c r="L50" s="272"/>
    </row>
    <row r="51" spans="1:12" s="246" customFormat="1" ht="21">
      <c r="A51" s="270"/>
      <c r="B51" s="270"/>
      <c r="F51" s="271"/>
      <c r="H51" s="272"/>
      <c r="I51" s="272"/>
      <c r="J51" s="273"/>
      <c r="K51" s="272"/>
      <c r="L51" s="272"/>
    </row>
    <row r="52" spans="1:12" s="246" customFormat="1" ht="21">
      <c r="A52" s="270"/>
      <c r="B52" s="270"/>
      <c r="F52" s="271"/>
      <c r="H52" s="272"/>
      <c r="I52" s="272"/>
      <c r="J52" s="273"/>
      <c r="K52" s="272"/>
      <c r="L52" s="272"/>
    </row>
    <row r="53" spans="1:12" s="246" customFormat="1" ht="21">
      <c r="A53" s="270"/>
      <c r="B53" s="270"/>
      <c r="F53" s="271"/>
      <c r="H53" s="272"/>
      <c r="I53" s="272"/>
      <c r="J53" s="273"/>
      <c r="K53" s="272"/>
      <c r="L53" s="272"/>
    </row>
    <row r="54" spans="1:12" s="246" customFormat="1" ht="21">
      <c r="A54" s="270"/>
      <c r="B54" s="270"/>
      <c r="F54" s="271"/>
      <c r="H54" s="272"/>
      <c r="I54" s="272"/>
      <c r="J54" s="273"/>
      <c r="K54" s="272"/>
      <c r="L54" s="272"/>
    </row>
    <row r="55" spans="1:12" s="246" customFormat="1" ht="21">
      <c r="A55" s="270"/>
      <c r="B55" s="270"/>
      <c r="F55" s="271"/>
      <c r="H55" s="272"/>
      <c r="I55" s="272"/>
      <c r="J55" s="273"/>
      <c r="K55" s="272"/>
      <c r="L55" s="272"/>
    </row>
    <row r="56" spans="1:12" s="246" customFormat="1" ht="21">
      <c r="A56" s="270"/>
      <c r="B56" s="270"/>
      <c r="F56" s="271"/>
      <c r="H56" s="272"/>
      <c r="I56" s="272"/>
      <c r="J56" s="273"/>
      <c r="K56" s="272"/>
      <c r="L56" s="272"/>
    </row>
    <row r="57" spans="1:12" s="246" customFormat="1" ht="21">
      <c r="A57" s="270"/>
      <c r="B57" s="270"/>
      <c r="F57" s="271"/>
      <c r="H57" s="272"/>
      <c r="I57" s="272"/>
      <c r="J57" s="273"/>
      <c r="K57" s="272"/>
      <c r="L57" s="272"/>
    </row>
    <row r="58" spans="1:12" s="246" customFormat="1" ht="21">
      <c r="A58" s="270"/>
      <c r="B58" s="270"/>
      <c r="F58" s="271"/>
      <c r="H58" s="272"/>
      <c r="I58" s="272"/>
      <c r="J58" s="273"/>
      <c r="K58" s="272"/>
      <c r="L58" s="272"/>
    </row>
  </sheetData>
  <sheetProtection/>
  <protectedRanges>
    <protectedRange sqref="E2" name="Range1"/>
  </protectedRanges>
  <mergeCells count="38">
    <mergeCell ref="I3:K3"/>
    <mergeCell ref="I28:L28"/>
    <mergeCell ref="A1:K1"/>
    <mergeCell ref="B20:E20"/>
    <mergeCell ref="D4:H4"/>
    <mergeCell ref="D5:H5"/>
    <mergeCell ref="B10:E10"/>
    <mergeCell ref="B11:E11"/>
    <mergeCell ref="B6:E7"/>
    <mergeCell ref="F6:F7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B23:E23"/>
    <mergeCell ref="B24:E24"/>
    <mergeCell ref="B13:E13"/>
    <mergeCell ref="A3:C3"/>
    <mergeCell ref="A4:C4"/>
    <mergeCell ref="B14:E14"/>
    <mergeCell ref="B16:E16"/>
    <mergeCell ref="A5:C5"/>
    <mergeCell ref="J6:K6"/>
    <mergeCell ref="B22:E22"/>
    <mergeCell ref="A25:H25"/>
    <mergeCell ref="I27:L27"/>
    <mergeCell ref="H6:I6"/>
    <mergeCell ref="B8:E8"/>
    <mergeCell ref="B9:E9"/>
    <mergeCell ref="A6:A7"/>
    <mergeCell ref="B12:E12"/>
    <mergeCell ref="G6:G7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W160"/>
  <sheetViews>
    <sheetView zoomScale="140" zoomScaleNormal="140" zoomScalePageLayoutView="0" workbookViewId="0" topLeftCell="A1">
      <selection activeCell="E2" sqref="E2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9" ht="24">
      <c r="A2" s="173" t="s">
        <v>81</v>
      </c>
      <c r="B2" s="173"/>
      <c r="C2" s="134"/>
      <c r="D2" s="175"/>
      <c r="E2" s="175" t="s">
        <v>177</v>
      </c>
      <c r="F2" s="170"/>
      <c r="G2" s="171"/>
      <c r="H2" s="172"/>
      <c r="I2" s="176"/>
      <c r="J2" s="175"/>
      <c r="K2" s="175"/>
      <c r="L2" s="175"/>
      <c r="M2" s="175"/>
      <c r="S2" s="369"/>
    </row>
    <row r="3" spans="1:23" ht="21">
      <c r="A3" s="621" t="s">
        <v>0</v>
      </c>
      <c r="B3" s="621"/>
      <c r="C3" s="621"/>
      <c r="D3" s="175" t="s">
        <v>169</v>
      </c>
      <c r="E3" s="175"/>
      <c r="F3" s="175"/>
      <c r="G3" s="175"/>
      <c r="H3" s="175"/>
      <c r="I3" s="177" t="s">
        <v>102</v>
      </c>
      <c r="J3" s="178" t="s">
        <v>170</v>
      </c>
      <c r="K3" s="178"/>
      <c r="L3" s="178"/>
      <c r="M3" s="178"/>
      <c r="R3" s="369"/>
      <c r="W3" s="369"/>
    </row>
    <row r="4" spans="1:23" ht="21" thickBot="1">
      <c r="A4" s="621" t="s">
        <v>7</v>
      </c>
      <c r="B4" s="621"/>
      <c r="C4" s="621"/>
      <c r="D4" s="741" t="s">
        <v>171</v>
      </c>
      <c r="E4" s="741"/>
      <c r="F4" s="741"/>
      <c r="G4" s="741"/>
      <c r="H4" s="741"/>
      <c r="I4" s="616" t="s">
        <v>2</v>
      </c>
      <c r="J4" s="616"/>
      <c r="K4" s="813">
        <v>242291</v>
      </c>
      <c r="L4" s="813"/>
      <c r="M4" s="813"/>
      <c r="R4" s="369"/>
      <c r="W4" s="36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>
        <v>1</v>
      </c>
      <c r="B7" s="742" t="s">
        <v>189</v>
      </c>
      <c r="C7" s="743"/>
      <c r="D7" s="743"/>
      <c r="E7" s="744"/>
      <c r="F7" s="138"/>
      <c r="G7" s="139"/>
      <c r="H7" s="140"/>
      <c r="I7" s="141">
        <f aca="true" t="shared" si="0" ref="I7:I17">SUM(H7)*$F7</f>
        <v>0</v>
      </c>
      <c r="J7" s="142"/>
      <c r="K7" s="141">
        <f>SUM(J7)*$F7</f>
        <v>0</v>
      </c>
      <c r="L7" s="143">
        <f>SUM(,I7,K7)</f>
        <v>0</v>
      </c>
      <c r="M7" s="139"/>
    </row>
    <row r="8" spans="1:16" ht="21">
      <c r="A8" s="137"/>
      <c r="B8" s="745" t="s">
        <v>184</v>
      </c>
      <c r="C8" s="746"/>
      <c r="D8" s="746"/>
      <c r="E8" s="747"/>
      <c r="F8" s="138"/>
      <c r="G8" s="139"/>
      <c r="H8" s="140"/>
      <c r="I8" s="141">
        <f t="shared" si="0"/>
        <v>0</v>
      </c>
      <c r="J8" s="142"/>
      <c r="K8" s="141">
        <f aca="true" t="shared" si="1" ref="K8:K17">SUM(J8)*$F8</f>
        <v>0</v>
      </c>
      <c r="L8" s="143">
        <f aca="true" t="shared" si="2" ref="L8:L17">SUM(,I8,K8)</f>
        <v>0</v>
      </c>
      <c r="M8" s="139"/>
      <c r="P8" s="369"/>
    </row>
    <row r="9" spans="1:16" ht="21">
      <c r="A9" s="137"/>
      <c r="B9" s="748" t="s">
        <v>205</v>
      </c>
      <c r="C9" s="749"/>
      <c r="D9" s="749"/>
      <c r="E9" s="750"/>
      <c r="F9" s="148"/>
      <c r="G9" s="149"/>
      <c r="H9" s="150"/>
      <c r="I9" s="141">
        <f t="shared" si="0"/>
        <v>0</v>
      </c>
      <c r="J9" s="150"/>
      <c r="K9" s="141">
        <f t="shared" si="1"/>
        <v>0</v>
      </c>
      <c r="L9" s="143">
        <f t="shared" si="2"/>
        <v>0</v>
      </c>
      <c r="M9" s="149"/>
      <c r="P9" s="369"/>
    </row>
    <row r="10" spans="1:16" ht="21">
      <c r="A10" s="137"/>
      <c r="B10" s="748" t="s">
        <v>206</v>
      </c>
      <c r="C10" s="749"/>
      <c r="D10" s="749"/>
      <c r="E10" s="750"/>
      <c r="F10" s="148">
        <v>1</v>
      </c>
      <c r="G10" s="149" t="s">
        <v>186</v>
      </c>
      <c r="H10" s="150">
        <v>3600</v>
      </c>
      <c r="I10" s="141">
        <f t="shared" si="0"/>
        <v>3600</v>
      </c>
      <c r="J10" s="150">
        <v>1500</v>
      </c>
      <c r="K10" s="141">
        <f t="shared" si="1"/>
        <v>1500</v>
      </c>
      <c r="L10" s="143">
        <f t="shared" si="2"/>
        <v>5100</v>
      </c>
      <c r="M10" s="149"/>
      <c r="P10" s="369"/>
    </row>
    <row r="11" spans="1:16" ht="21">
      <c r="A11" s="137"/>
      <c r="B11" s="717" t="s">
        <v>187</v>
      </c>
      <c r="C11" s="718"/>
      <c r="D11" s="718"/>
      <c r="E11" s="719"/>
      <c r="F11" s="148">
        <v>1</v>
      </c>
      <c r="G11" s="149" t="s">
        <v>188</v>
      </c>
      <c r="H11" s="150">
        <v>2500</v>
      </c>
      <c r="I11" s="141">
        <f t="shared" si="0"/>
        <v>2500</v>
      </c>
      <c r="J11" s="150"/>
      <c r="K11" s="141">
        <f t="shared" si="1"/>
        <v>0</v>
      </c>
      <c r="L11" s="143">
        <f t="shared" si="2"/>
        <v>2500</v>
      </c>
      <c r="M11" s="149"/>
      <c r="P11" s="369"/>
    </row>
    <row r="12" spans="1:16" ht="21">
      <c r="A12" s="137">
        <v>2</v>
      </c>
      <c r="B12" s="748" t="s">
        <v>190</v>
      </c>
      <c r="C12" s="749"/>
      <c r="D12" s="749"/>
      <c r="E12" s="750"/>
      <c r="F12" s="148"/>
      <c r="G12" s="149"/>
      <c r="H12" s="150"/>
      <c r="I12" s="141">
        <f t="shared" si="0"/>
        <v>0</v>
      </c>
      <c r="J12" s="150"/>
      <c r="K12" s="141">
        <f t="shared" si="1"/>
        <v>0</v>
      </c>
      <c r="L12" s="143">
        <f t="shared" si="2"/>
        <v>0</v>
      </c>
      <c r="M12" s="149"/>
      <c r="P12" s="369"/>
    </row>
    <row r="13" spans="1:16" ht="21">
      <c r="A13" s="147"/>
      <c r="B13" s="717" t="s">
        <v>207</v>
      </c>
      <c r="C13" s="718"/>
      <c r="D13" s="718"/>
      <c r="E13" s="719"/>
      <c r="F13" s="148"/>
      <c r="G13" s="149"/>
      <c r="H13" s="150"/>
      <c r="I13" s="141">
        <f t="shared" si="0"/>
        <v>0</v>
      </c>
      <c r="J13" s="150"/>
      <c r="K13" s="141">
        <f t="shared" si="1"/>
        <v>0</v>
      </c>
      <c r="L13" s="143">
        <f t="shared" si="2"/>
        <v>0</v>
      </c>
      <c r="M13" s="149"/>
      <c r="P13" s="369"/>
    </row>
    <row r="14" spans="1:16" ht="21">
      <c r="A14" s="147"/>
      <c r="B14" s="717" t="s">
        <v>209</v>
      </c>
      <c r="C14" s="718"/>
      <c r="D14" s="718"/>
      <c r="E14" s="719"/>
      <c r="F14" s="148"/>
      <c r="G14" s="149"/>
      <c r="H14" s="150"/>
      <c r="I14" s="141">
        <f t="shared" si="0"/>
        <v>0</v>
      </c>
      <c r="J14" s="150"/>
      <c r="K14" s="141">
        <f t="shared" si="1"/>
        <v>0</v>
      </c>
      <c r="L14" s="143">
        <f t="shared" si="2"/>
        <v>0</v>
      </c>
      <c r="M14" s="149"/>
      <c r="P14" s="369"/>
    </row>
    <row r="15" spans="1:16" ht="21">
      <c r="A15" s="147"/>
      <c r="B15" s="717" t="s">
        <v>208</v>
      </c>
      <c r="C15" s="718"/>
      <c r="D15" s="718"/>
      <c r="E15" s="719"/>
      <c r="F15" s="148">
        <v>1</v>
      </c>
      <c r="G15" s="149" t="s">
        <v>191</v>
      </c>
      <c r="H15" s="150">
        <v>14250</v>
      </c>
      <c r="I15" s="141">
        <f t="shared" si="0"/>
        <v>14250</v>
      </c>
      <c r="J15" s="150">
        <v>1500</v>
      </c>
      <c r="K15" s="141">
        <f t="shared" si="1"/>
        <v>1500</v>
      </c>
      <c r="L15" s="143">
        <f t="shared" si="2"/>
        <v>15750</v>
      </c>
      <c r="M15" s="149"/>
      <c r="P15" s="369"/>
    </row>
    <row r="16" spans="1:16" ht="21">
      <c r="A16" s="147"/>
      <c r="B16" s="751" t="s">
        <v>194</v>
      </c>
      <c r="C16" s="752"/>
      <c r="D16" s="752"/>
      <c r="E16" s="753"/>
      <c r="F16" s="148">
        <v>1</v>
      </c>
      <c r="G16" s="149" t="s">
        <v>186</v>
      </c>
      <c r="H16" s="150"/>
      <c r="I16" s="141">
        <f t="shared" si="0"/>
        <v>0</v>
      </c>
      <c r="J16" s="150"/>
      <c r="K16" s="141">
        <f t="shared" si="1"/>
        <v>0</v>
      </c>
      <c r="L16" s="143">
        <f t="shared" si="2"/>
        <v>0</v>
      </c>
      <c r="M16" s="149"/>
      <c r="P16" s="369"/>
    </row>
    <row r="17" spans="1:16" ht="21" thickBot="1">
      <c r="A17" s="156"/>
      <c r="B17" s="754" t="s">
        <v>195</v>
      </c>
      <c r="C17" s="755"/>
      <c r="D17" s="755"/>
      <c r="E17" s="756"/>
      <c r="F17" s="157">
        <v>10</v>
      </c>
      <c r="G17" s="158" t="s">
        <v>186</v>
      </c>
      <c r="H17" s="159"/>
      <c r="I17" s="141">
        <f t="shared" si="0"/>
        <v>0</v>
      </c>
      <c r="J17" s="159"/>
      <c r="K17" s="141">
        <f t="shared" si="1"/>
        <v>0</v>
      </c>
      <c r="L17" s="143">
        <f t="shared" si="2"/>
        <v>0</v>
      </c>
      <c r="M17" s="158"/>
      <c r="P17" s="369"/>
    </row>
    <row r="18" spans="1:16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160">
        <f>SUM(I7:I17)</f>
        <v>20350</v>
      </c>
      <c r="J18" s="160"/>
      <c r="K18" s="160">
        <f>SUM(K7:K17)</f>
        <v>3000</v>
      </c>
      <c r="L18" s="160">
        <f>SUM(L7:L17)</f>
        <v>23350</v>
      </c>
      <c r="M18" s="161"/>
      <c r="P18" s="369"/>
    </row>
    <row r="19" spans="1:16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  <c r="P19" s="369"/>
    </row>
    <row r="20" spans="1:16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  <c r="P20" s="369"/>
    </row>
    <row r="21" spans="1:16" ht="24">
      <c r="A21" s="113"/>
      <c r="B21" s="113"/>
      <c r="C21" s="113"/>
      <c r="D21" s="10"/>
      <c r="E21" s="585" t="s">
        <v>254</v>
      </c>
      <c r="F21" s="585"/>
      <c r="G21" s="585"/>
      <c r="H21" s="585"/>
      <c r="I21" s="585" t="s">
        <v>257</v>
      </c>
      <c r="J21" s="585"/>
      <c r="K21" s="585"/>
      <c r="L21" s="585"/>
      <c r="M21" s="370"/>
      <c r="P21" s="369"/>
    </row>
    <row r="22" spans="1:16" ht="24">
      <c r="A22" s="113"/>
      <c r="B22" s="113"/>
      <c r="C22" s="113"/>
      <c r="D22" s="10"/>
      <c r="E22" s="169"/>
      <c r="F22" s="169"/>
      <c r="G22" s="169"/>
      <c r="H22" s="169"/>
      <c r="I22" s="585" t="s">
        <v>212</v>
      </c>
      <c r="J22" s="585"/>
      <c r="K22" s="585"/>
      <c r="L22" s="585"/>
      <c r="M22" s="30"/>
      <c r="P22" s="369"/>
    </row>
    <row r="23" spans="1:16" ht="24">
      <c r="A23" s="113"/>
      <c r="B23" s="113"/>
      <c r="C23" s="113"/>
      <c r="D23" s="10"/>
      <c r="E23" s="169"/>
      <c r="F23" s="169"/>
      <c r="G23" s="169"/>
      <c r="H23" s="169"/>
      <c r="I23" s="169"/>
      <c r="J23" s="169"/>
      <c r="K23" s="169"/>
      <c r="L23" s="169"/>
      <c r="M23" s="30"/>
      <c r="P23" s="369"/>
    </row>
    <row r="24" spans="1:16" ht="24">
      <c r="A24" s="586" t="s">
        <v>26</v>
      </c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130" t="s">
        <v>101</v>
      </c>
      <c r="M24" s="130"/>
      <c r="P24" s="369"/>
    </row>
    <row r="25" spans="1:16" ht="24">
      <c r="A25" s="180" t="s">
        <v>81</v>
      </c>
      <c r="B25" s="180"/>
      <c r="C25" s="175"/>
      <c r="D25" s="175"/>
      <c r="E25" s="175" t="str">
        <f>+E2</f>
        <v>ปรับปรุงระบบไฟฟ้าห้องเรียนพิเศษ อาคารเฉลิมพระเกียรติ 72 พรรษา ชั้น 2</v>
      </c>
      <c r="F25" s="170"/>
      <c r="G25" s="171"/>
      <c r="H25" s="172"/>
      <c r="I25" s="176"/>
      <c r="J25" s="175"/>
      <c r="K25" s="175"/>
      <c r="L25" s="175"/>
      <c r="M25" s="175"/>
      <c r="P25" s="369"/>
    </row>
    <row r="26" spans="1:13" ht="21" thickBot="1">
      <c r="A26" s="587" t="s">
        <v>0</v>
      </c>
      <c r="B26" s="587"/>
      <c r="C26" s="587"/>
      <c r="D26" s="175" t="str">
        <f>+D3</f>
        <v>โรงเรียนปากเกร็ด จังหวัดนนทบุรี</v>
      </c>
      <c r="E26" s="175"/>
      <c r="F26" s="175"/>
      <c r="G26" s="175"/>
      <c r="H26" s="175"/>
      <c r="I26" s="177" t="s">
        <v>102</v>
      </c>
      <c r="J26" s="178" t="str">
        <f>+J3</f>
        <v>สพม.3 (นนทบุรี -พระนครศรีอยุธยา)</v>
      </c>
      <c r="K26" s="178"/>
      <c r="L26" s="178"/>
      <c r="M26" s="178"/>
    </row>
    <row r="27" spans="1:13" ht="21" thickTop="1">
      <c r="A27" s="593" t="s">
        <v>3</v>
      </c>
      <c r="B27" s="600" t="s">
        <v>4</v>
      </c>
      <c r="C27" s="601"/>
      <c r="D27" s="601"/>
      <c r="E27" s="601"/>
      <c r="F27" s="604" t="s">
        <v>11</v>
      </c>
      <c r="G27" s="606" t="s">
        <v>13</v>
      </c>
      <c r="H27" s="595" t="s">
        <v>19</v>
      </c>
      <c r="I27" s="596"/>
      <c r="J27" s="595" t="s">
        <v>15</v>
      </c>
      <c r="K27" s="596"/>
      <c r="L27" s="611" t="s">
        <v>17</v>
      </c>
      <c r="M27" s="593" t="s">
        <v>5</v>
      </c>
    </row>
    <row r="28" spans="1:13" ht="21" thickBot="1">
      <c r="A28" s="594"/>
      <c r="B28" s="602"/>
      <c r="C28" s="603"/>
      <c r="D28" s="603"/>
      <c r="E28" s="603"/>
      <c r="F28" s="605"/>
      <c r="G28" s="607"/>
      <c r="H28" s="27" t="s">
        <v>27</v>
      </c>
      <c r="I28" s="27" t="s">
        <v>16</v>
      </c>
      <c r="J28" s="27" t="s">
        <v>27</v>
      </c>
      <c r="K28" s="27" t="s">
        <v>16</v>
      </c>
      <c r="L28" s="612"/>
      <c r="M28" s="594"/>
    </row>
    <row r="29" spans="1:23" ht="21" thickTop="1">
      <c r="A29" s="374">
        <v>3</v>
      </c>
      <c r="B29" s="801" t="s">
        <v>196</v>
      </c>
      <c r="C29" s="609"/>
      <c r="D29" s="609"/>
      <c r="E29" s="610"/>
      <c r="F29" s="138"/>
      <c r="G29" s="139"/>
      <c r="H29" s="140"/>
      <c r="I29" s="141">
        <f aca="true" t="shared" si="3" ref="I29:I39">SUM(H29)*$F29</f>
        <v>0</v>
      </c>
      <c r="J29" s="142"/>
      <c r="K29" s="141">
        <f aca="true" t="shared" si="4" ref="K29:K39">SUM(J29)*$F29</f>
        <v>0</v>
      </c>
      <c r="L29" s="143">
        <f aca="true" t="shared" si="5" ref="L29:L39">SUM(,I29,K29)</f>
        <v>0</v>
      </c>
      <c r="M29" s="139"/>
      <c r="S29" s="369"/>
      <c r="W29" s="369"/>
    </row>
    <row r="30" spans="1:13" ht="21">
      <c r="A30" s="375"/>
      <c r="B30" s="757" t="s">
        <v>210</v>
      </c>
      <c r="C30" s="583"/>
      <c r="D30" s="583"/>
      <c r="E30" s="584"/>
      <c r="F30" s="148"/>
      <c r="G30" s="149"/>
      <c r="H30" s="150"/>
      <c r="I30" s="141">
        <f t="shared" si="3"/>
        <v>0</v>
      </c>
      <c r="J30" s="182"/>
      <c r="K30" s="141">
        <f t="shared" si="4"/>
        <v>0</v>
      </c>
      <c r="L30" s="143">
        <f t="shared" si="5"/>
        <v>0</v>
      </c>
      <c r="M30" s="149"/>
    </row>
    <row r="31" spans="1:13" ht="21">
      <c r="A31" s="376"/>
      <c r="B31" s="757" t="s">
        <v>211</v>
      </c>
      <c r="C31" s="581"/>
      <c r="D31" s="581"/>
      <c r="E31" s="582"/>
      <c r="F31" s="184"/>
      <c r="G31" s="185"/>
      <c r="H31" s="143"/>
      <c r="I31" s="141">
        <f t="shared" si="3"/>
        <v>0</v>
      </c>
      <c r="J31" s="186"/>
      <c r="K31" s="141">
        <f t="shared" si="4"/>
        <v>0</v>
      </c>
      <c r="L31" s="143">
        <f t="shared" si="5"/>
        <v>0</v>
      </c>
      <c r="M31" s="187"/>
    </row>
    <row r="32" spans="1:13" ht="21">
      <c r="A32" s="375"/>
      <c r="B32" s="758" t="s">
        <v>198</v>
      </c>
      <c r="C32" s="759"/>
      <c r="D32" s="759"/>
      <c r="E32" s="760"/>
      <c r="F32" s="184">
        <v>1</v>
      </c>
      <c r="G32" s="185" t="s">
        <v>191</v>
      </c>
      <c r="H32" s="143">
        <v>6400</v>
      </c>
      <c r="I32" s="188">
        <f t="shared" si="3"/>
        <v>6400</v>
      </c>
      <c r="J32" s="186">
        <v>1000</v>
      </c>
      <c r="K32" s="188">
        <f t="shared" si="4"/>
        <v>1000</v>
      </c>
      <c r="L32" s="189">
        <f t="shared" si="5"/>
        <v>7400</v>
      </c>
      <c r="M32" s="187"/>
    </row>
    <row r="33" spans="1:13" ht="21">
      <c r="A33" s="377"/>
      <c r="B33" s="814" t="s">
        <v>244</v>
      </c>
      <c r="C33" s="815"/>
      <c r="D33" s="815"/>
      <c r="E33" s="816"/>
      <c r="F33" s="184">
        <v>4</v>
      </c>
      <c r="G33" s="185" t="s">
        <v>186</v>
      </c>
      <c r="H33" s="143"/>
      <c r="I33" s="141">
        <f t="shared" si="3"/>
        <v>0</v>
      </c>
      <c r="J33" s="195"/>
      <c r="K33" s="188">
        <f t="shared" si="4"/>
        <v>0</v>
      </c>
      <c r="L33" s="143">
        <f t="shared" si="5"/>
        <v>0</v>
      </c>
      <c r="M33" s="196"/>
    </row>
    <row r="34" spans="1:13" ht="21">
      <c r="A34" s="377"/>
      <c r="B34" s="817" t="s">
        <v>245</v>
      </c>
      <c r="C34" s="818"/>
      <c r="D34" s="818"/>
      <c r="E34" s="819"/>
      <c r="F34" s="184">
        <v>10</v>
      </c>
      <c r="G34" s="185" t="s">
        <v>191</v>
      </c>
      <c r="H34" s="143">
        <v>3500</v>
      </c>
      <c r="I34" s="188">
        <f t="shared" si="3"/>
        <v>35000</v>
      </c>
      <c r="J34" s="195">
        <v>400</v>
      </c>
      <c r="K34" s="188">
        <f t="shared" si="4"/>
        <v>4000</v>
      </c>
      <c r="L34" s="189">
        <f t="shared" si="5"/>
        <v>39000</v>
      </c>
      <c r="M34" s="196"/>
    </row>
    <row r="35" spans="1:13" ht="21">
      <c r="A35" s="190">
        <v>4</v>
      </c>
      <c r="B35" s="796" t="s">
        <v>201</v>
      </c>
      <c r="C35" s="797"/>
      <c r="D35" s="797"/>
      <c r="E35" s="798"/>
      <c r="F35" s="197"/>
      <c r="G35" s="185"/>
      <c r="H35" s="143"/>
      <c r="I35" s="141">
        <f t="shared" si="3"/>
        <v>0</v>
      </c>
      <c r="J35" s="195"/>
      <c r="K35" s="188">
        <f t="shared" si="4"/>
        <v>0</v>
      </c>
      <c r="L35" s="143">
        <f t="shared" si="5"/>
        <v>0</v>
      </c>
      <c r="M35" s="196"/>
    </row>
    <row r="36" spans="1:13" ht="21">
      <c r="A36" s="190"/>
      <c r="B36" s="790" t="s">
        <v>213</v>
      </c>
      <c r="C36" s="791"/>
      <c r="D36" s="791"/>
      <c r="E36" s="792"/>
      <c r="F36" s="184"/>
      <c r="G36" s="185"/>
      <c r="H36" s="143"/>
      <c r="I36" s="188">
        <f t="shared" si="3"/>
        <v>0</v>
      </c>
      <c r="J36" s="195"/>
      <c r="K36" s="188">
        <f t="shared" si="4"/>
        <v>0</v>
      </c>
      <c r="L36" s="189">
        <f t="shared" si="5"/>
        <v>0</v>
      </c>
      <c r="M36" s="196"/>
    </row>
    <row r="37" spans="1:13" ht="21">
      <c r="A37" s="181"/>
      <c r="B37" s="784" t="s">
        <v>214</v>
      </c>
      <c r="C37" s="785"/>
      <c r="D37" s="785"/>
      <c r="E37" s="786"/>
      <c r="F37" s="184">
        <v>132</v>
      </c>
      <c r="G37" s="371" t="s">
        <v>216</v>
      </c>
      <c r="H37" s="143">
        <v>320.56</v>
      </c>
      <c r="I37" s="141">
        <f t="shared" si="3"/>
        <v>42313.92</v>
      </c>
      <c r="J37" s="195">
        <v>55</v>
      </c>
      <c r="K37" s="188">
        <f t="shared" si="4"/>
        <v>7260</v>
      </c>
      <c r="L37" s="143">
        <f t="shared" si="5"/>
        <v>49573.92</v>
      </c>
      <c r="M37" s="196"/>
    </row>
    <row r="38" spans="1:13" ht="21">
      <c r="A38" s="190"/>
      <c r="B38" s="764" t="s">
        <v>215</v>
      </c>
      <c r="C38" s="765"/>
      <c r="D38" s="765"/>
      <c r="E38" s="766"/>
      <c r="F38" s="184">
        <v>8</v>
      </c>
      <c r="G38" s="185" t="s">
        <v>186</v>
      </c>
      <c r="H38" s="143">
        <v>45</v>
      </c>
      <c r="I38" s="188">
        <f t="shared" si="3"/>
        <v>360</v>
      </c>
      <c r="J38" s="186">
        <v>28</v>
      </c>
      <c r="K38" s="188">
        <f t="shared" si="4"/>
        <v>224</v>
      </c>
      <c r="L38" s="189">
        <f t="shared" si="5"/>
        <v>584</v>
      </c>
      <c r="M38" s="187"/>
    </row>
    <row r="39" spans="1:13" ht="21" thickBot="1">
      <c r="A39" s="190"/>
      <c r="B39" s="820" t="s">
        <v>217</v>
      </c>
      <c r="C39" s="821"/>
      <c r="D39" s="821"/>
      <c r="E39" s="822"/>
      <c r="F39" s="210">
        <v>8</v>
      </c>
      <c r="G39" s="211" t="s">
        <v>186</v>
      </c>
      <c r="H39" s="189">
        <v>15</v>
      </c>
      <c r="I39" s="141">
        <f t="shared" si="3"/>
        <v>120</v>
      </c>
      <c r="J39" s="186"/>
      <c r="K39" s="188">
        <f t="shared" si="4"/>
        <v>0</v>
      </c>
      <c r="L39" s="143">
        <f t="shared" si="5"/>
        <v>120</v>
      </c>
      <c r="M39" s="187"/>
    </row>
    <row r="40" spans="1:13" ht="21">
      <c r="A40" s="212"/>
      <c r="B40" s="213"/>
      <c r="C40" s="214"/>
      <c r="D40" s="215"/>
      <c r="E40" s="215" t="s">
        <v>84</v>
      </c>
      <c r="F40" s="291"/>
      <c r="G40" s="215"/>
      <c r="H40" s="292"/>
      <c r="I40" s="220">
        <f>SUM(I29:I39)</f>
        <v>84193.92</v>
      </c>
      <c r="J40" s="221"/>
      <c r="K40" s="222">
        <f>SUM(K29:K39)</f>
        <v>12484</v>
      </c>
      <c r="L40" s="222">
        <f>SUM(L29:L39)</f>
        <v>96677.92</v>
      </c>
      <c r="M40" s="223"/>
    </row>
    <row r="41" spans="1:13" ht="21" thickBot="1">
      <c r="A41" s="224"/>
      <c r="B41" s="213"/>
      <c r="C41" s="214"/>
      <c r="D41" s="215"/>
      <c r="E41" s="215" t="s">
        <v>85</v>
      </c>
      <c r="F41" s="291"/>
      <c r="G41" s="215"/>
      <c r="H41" s="292"/>
      <c r="I41" s="226">
        <f>SUM(I18+I40)</f>
        <v>104543.92</v>
      </c>
      <c r="J41" s="227"/>
      <c r="K41" s="226">
        <f>SUM(K18+K40)</f>
        <v>15484</v>
      </c>
      <c r="L41" s="226">
        <f>SUM(L18+L40)</f>
        <v>120027.92</v>
      </c>
      <c r="M41" s="228"/>
    </row>
    <row r="42" spans="1:13" ht="24">
      <c r="A42" s="113"/>
      <c r="B42" s="113"/>
      <c r="C42" s="113"/>
      <c r="D42" s="10"/>
      <c r="E42" s="113"/>
      <c r="F42" s="30"/>
      <c r="G42" s="30"/>
      <c r="H42" s="30"/>
      <c r="I42" s="29"/>
      <c r="J42" s="29"/>
      <c r="K42" s="29"/>
      <c r="L42" s="29"/>
      <c r="M42" s="30"/>
    </row>
    <row r="43" spans="1:13" ht="24">
      <c r="A43" s="113"/>
      <c r="B43" s="113"/>
      <c r="C43" s="113"/>
      <c r="D43" s="10"/>
      <c r="E43" s="707" t="s">
        <v>121</v>
      </c>
      <c r="F43" s="585"/>
      <c r="G43" s="585"/>
      <c r="H43" s="585"/>
      <c r="I43" s="707" t="s">
        <v>104</v>
      </c>
      <c r="J43" s="707"/>
      <c r="K43" s="707"/>
      <c r="L43" s="707"/>
      <c r="M43" s="30"/>
    </row>
    <row r="44" spans="1:13" ht="24">
      <c r="A44" s="113"/>
      <c r="B44" s="113"/>
      <c r="C44" s="113"/>
      <c r="D44" s="10"/>
      <c r="E44" s="585" t="s">
        <v>173</v>
      </c>
      <c r="F44" s="585"/>
      <c r="G44" s="585"/>
      <c r="H44" s="585"/>
      <c r="I44" s="585" t="s">
        <v>257</v>
      </c>
      <c r="J44" s="585"/>
      <c r="K44" s="585"/>
      <c r="L44" s="585"/>
      <c r="M44" s="30"/>
    </row>
    <row r="45" spans="1:13" ht="24">
      <c r="A45" s="113"/>
      <c r="B45" s="113"/>
      <c r="C45" s="113"/>
      <c r="D45" s="10"/>
      <c r="E45" s="169"/>
      <c r="F45" s="169"/>
      <c r="G45" s="169"/>
      <c r="H45" s="169"/>
      <c r="I45" s="585" t="s">
        <v>212</v>
      </c>
      <c r="J45" s="585"/>
      <c r="K45" s="585"/>
      <c r="L45" s="585"/>
      <c r="M45" s="30"/>
    </row>
    <row r="46" spans="1:13" ht="24">
      <c r="A46" s="113"/>
      <c r="B46" s="113"/>
      <c r="C46" s="113"/>
      <c r="D46" s="10"/>
      <c r="E46" s="169"/>
      <c r="F46" s="169"/>
      <c r="G46" s="169"/>
      <c r="H46" s="169"/>
      <c r="I46" s="169"/>
      <c r="J46" s="169"/>
      <c r="K46" s="169"/>
      <c r="L46" s="169"/>
      <c r="M46" s="30"/>
    </row>
    <row r="47" spans="1:13" ht="24">
      <c r="A47" s="586" t="s">
        <v>26</v>
      </c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130" t="s">
        <v>101</v>
      </c>
      <c r="M47" s="130"/>
    </row>
    <row r="48" spans="1:13" ht="24">
      <c r="A48" s="180" t="s">
        <v>81</v>
      </c>
      <c r="B48" s="180"/>
      <c r="C48" s="175"/>
      <c r="D48" s="175"/>
      <c r="E48" s="175" t="str">
        <f>+E2</f>
        <v>ปรับปรุงระบบไฟฟ้าห้องเรียนพิเศษ อาคารเฉลิมพระเกียรติ 72 พรรษา ชั้น 2</v>
      </c>
      <c r="F48" s="170"/>
      <c r="G48" s="171"/>
      <c r="H48" s="172"/>
      <c r="I48" s="176"/>
      <c r="J48" s="175"/>
      <c r="K48" s="175"/>
      <c r="L48" s="175"/>
      <c r="M48" s="175"/>
    </row>
    <row r="49" spans="1:13" ht="21" thickBot="1">
      <c r="A49" s="587" t="s">
        <v>0</v>
      </c>
      <c r="B49" s="587"/>
      <c r="C49" s="587"/>
      <c r="D49" s="378" t="str">
        <f>+D3</f>
        <v>โรงเรียนปากเกร็ด จังหวัดนนทบุรี</v>
      </c>
      <c r="E49" s="378"/>
      <c r="F49" s="175"/>
      <c r="G49" s="175"/>
      <c r="H49" s="175"/>
      <c r="I49" s="177" t="s">
        <v>102</v>
      </c>
      <c r="J49" s="178" t="str">
        <f>+J3</f>
        <v>สพม.3 (นนทบุรี -พระนครศรีอยุธยา)</v>
      </c>
      <c r="K49" s="178"/>
      <c r="L49" s="178"/>
      <c r="M49" s="178"/>
    </row>
    <row r="50" spans="1:13" ht="21" thickTop="1">
      <c r="A50" s="593" t="s">
        <v>3</v>
      </c>
      <c r="B50" s="600" t="s">
        <v>4</v>
      </c>
      <c r="C50" s="601"/>
      <c r="D50" s="601"/>
      <c r="E50" s="601"/>
      <c r="F50" s="604" t="s">
        <v>11</v>
      </c>
      <c r="G50" s="606" t="s">
        <v>13</v>
      </c>
      <c r="H50" s="595" t="s">
        <v>19</v>
      </c>
      <c r="I50" s="596"/>
      <c r="J50" s="595" t="s">
        <v>15</v>
      </c>
      <c r="K50" s="596"/>
      <c r="L50" s="611" t="s">
        <v>17</v>
      </c>
      <c r="M50" s="593" t="s">
        <v>5</v>
      </c>
    </row>
    <row r="51" spans="1:13" ht="21" thickBot="1">
      <c r="A51" s="594"/>
      <c r="B51" s="602"/>
      <c r="C51" s="603"/>
      <c r="D51" s="603"/>
      <c r="E51" s="603"/>
      <c r="F51" s="605"/>
      <c r="G51" s="607"/>
      <c r="H51" s="27" t="s">
        <v>27</v>
      </c>
      <c r="I51" s="27" t="s">
        <v>16</v>
      </c>
      <c r="J51" s="27" t="s">
        <v>27</v>
      </c>
      <c r="K51" s="27" t="s">
        <v>16</v>
      </c>
      <c r="L51" s="612"/>
      <c r="M51" s="594"/>
    </row>
    <row r="52" spans="1:13" ht="21" thickTop="1">
      <c r="A52" s="137"/>
      <c r="B52" s="761" t="s">
        <v>218</v>
      </c>
      <c r="C52" s="762"/>
      <c r="D52" s="762"/>
      <c r="E52" s="763"/>
      <c r="F52" s="138">
        <v>33</v>
      </c>
      <c r="G52" s="139" t="s">
        <v>216</v>
      </c>
      <c r="H52" s="140">
        <v>85.2</v>
      </c>
      <c r="I52" s="141">
        <f aca="true" t="shared" si="6" ref="I52:I62">SUM(H52)*$F52</f>
        <v>2811.6</v>
      </c>
      <c r="J52" s="142">
        <v>25</v>
      </c>
      <c r="K52" s="141">
        <f aca="true" t="shared" si="7" ref="K52:K59">SUM(J52)*$F52</f>
        <v>825</v>
      </c>
      <c r="L52" s="143">
        <f aca="true" t="shared" si="8" ref="L52:L62">SUM(,I52,K52)</f>
        <v>3636.6</v>
      </c>
      <c r="M52" s="139"/>
    </row>
    <row r="53" spans="1:13" ht="21">
      <c r="A53" s="181"/>
      <c r="B53" s="764" t="s">
        <v>219</v>
      </c>
      <c r="C53" s="765"/>
      <c r="D53" s="765"/>
      <c r="E53" s="766"/>
      <c r="F53" s="148"/>
      <c r="G53" s="149"/>
      <c r="H53" s="150"/>
      <c r="I53" s="141">
        <f t="shared" si="6"/>
        <v>0</v>
      </c>
      <c r="J53" s="182"/>
      <c r="K53" s="141">
        <f t="shared" si="7"/>
        <v>0</v>
      </c>
      <c r="L53" s="143">
        <f t="shared" si="8"/>
        <v>0</v>
      </c>
      <c r="M53" s="149"/>
    </row>
    <row r="54" spans="1:13" ht="21">
      <c r="A54" s="183"/>
      <c r="B54" s="764" t="s">
        <v>220</v>
      </c>
      <c r="C54" s="767"/>
      <c r="D54" s="767"/>
      <c r="E54" s="768"/>
      <c r="F54" s="184">
        <v>2</v>
      </c>
      <c r="G54" s="185" t="s">
        <v>186</v>
      </c>
      <c r="H54" s="143">
        <v>9</v>
      </c>
      <c r="I54" s="141">
        <f t="shared" si="6"/>
        <v>18</v>
      </c>
      <c r="J54" s="186">
        <v>12</v>
      </c>
      <c r="K54" s="141">
        <f t="shared" si="7"/>
        <v>24</v>
      </c>
      <c r="L54" s="143">
        <f t="shared" si="8"/>
        <v>42</v>
      </c>
      <c r="M54" s="187"/>
    </row>
    <row r="55" spans="1:13" ht="21">
      <c r="A55" s="181"/>
      <c r="B55" s="769" t="s">
        <v>221</v>
      </c>
      <c r="C55" s="770"/>
      <c r="D55" s="770"/>
      <c r="E55" s="771"/>
      <c r="F55" s="184">
        <v>2</v>
      </c>
      <c r="G55" s="185" t="s">
        <v>186</v>
      </c>
      <c r="H55" s="143">
        <v>6</v>
      </c>
      <c r="I55" s="188">
        <f t="shared" si="6"/>
        <v>12</v>
      </c>
      <c r="J55" s="186"/>
      <c r="K55" s="188">
        <f t="shared" si="7"/>
        <v>0</v>
      </c>
      <c r="L55" s="189">
        <f t="shared" si="8"/>
        <v>12</v>
      </c>
      <c r="M55" s="187"/>
    </row>
    <row r="56" spans="1:13" ht="21">
      <c r="A56" s="190"/>
      <c r="B56" s="775" t="s">
        <v>222</v>
      </c>
      <c r="C56" s="776"/>
      <c r="D56" s="776"/>
      <c r="E56" s="777"/>
      <c r="F56" s="184"/>
      <c r="G56" s="185"/>
      <c r="H56" s="143"/>
      <c r="I56" s="141">
        <f t="shared" si="6"/>
        <v>0</v>
      </c>
      <c r="J56" s="195"/>
      <c r="K56" s="141">
        <f t="shared" si="7"/>
        <v>0</v>
      </c>
      <c r="L56" s="143">
        <f t="shared" si="8"/>
        <v>0</v>
      </c>
      <c r="M56" s="196"/>
    </row>
    <row r="57" spans="1:13" ht="21">
      <c r="A57" s="190"/>
      <c r="B57" s="778" t="s">
        <v>223</v>
      </c>
      <c r="C57" s="779"/>
      <c r="D57" s="779"/>
      <c r="E57" s="780"/>
      <c r="F57" s="372">
        <v>13</v>
      </c>
      <c r="G57" s="185" t="s">
        <v>186</v>
      </c>
      <c r="H57" s="143">
        <v>1875</v>
      </c>
      <c r="I57" s="188">
        <f t="shared" si="6"/>
        <v>24375</v>
      </c>
      <c r="J57" s="195">
        <v>200</v>
      </c>
      <c r="K57" s="141">
        <f t="shared" si="7"/>
        <v>2600</v>
      </c>
      <c r="L57" s="189">
        <f t="shared" si="8"/>
        <v>26975</v>
      </c>
      <c r="M57" s="196"/>
    </row>
    <row r="58" spans="1:13" ht="21">
      <c r="A58" s="190"/>
      <c r="B58" s="775" t="s">
        <v>224</v>
      </c>
      <c r="C58" s="776"/>
      <c r="D58" s="776"/>
      <c r="E58" s="777"/>
      <c r="F58" s="197"/>
      <c r="G58" s="185"/>
      <c r="H58" s="143"/>
      <c r="I58" s="141">
        <f t="shared" si="6"/>
        <v>0</v>
      </c>
      <c r="J58" s="195"/>
      <c r="K58" s="141">
        <f t="shared" si="7"/>
        <v>0</v>
      </c>
      <c r="L58" s="143">
        <f t="shared" si="8"/>
        <v>0</v>
      </c>
      <c r="M58" s="196"/>
    </row>
    <row r="59" spans="1:13" ht="21">
      <c r="A59" s="190"/>
      <c r="B59" s="778" t="s">
        <v>225</v>
      </c>
      <c r="C59" s="779"/>
      <c r="D59" s="779"/>
      <c r="E59" s="780"/>
      <c r="F59" s="373">
        <v>6</v>
      </c>
      <c r="G59" s="185" t="s">
        <v>186</v>
      </c>
      <c r="H59" s="143">
        <v>867</v>
      </c>
      <c r="I59" s="188">
        <f t="shared" si="6"/>
        <v>5202</v>
      </c>
      <c r="J59" s="195">
        <v>200</v>
      </c>
      <c r="K59" s="188">
        <f t="shared" si="7"/>
        <v>1200</v>
      </c>
      <c r="L59" s="189">
        <f t="shared" si="8"/>
        <v>6402</v>
      </c>
      <c r="M59" s="196"/>
    </row>
    <row r="60" spans="1:13" ht="21">
      <c r="A60" s="181"/>
      <c r="B60" s="772" t="s">
        <v>226</v>
      </c>
      <c r="C60" s="773"/>
      <c r="D60" s="773"/>
      <c r="E60" s="774"/>
      <c r="F60" s="184">
        <v>3</v>
      </c>
      <c r="G60" s="371" t="s">
        <v>186</v>
      </c>
      <c r="H60" s="143">
        <v>430</v>
      </c>
      <c r="I60" s="141">
        <f t="shared" si="6"/>
        <v>1290</v>
      </c>
      <c r="J60" s="195">
        <v>70</v>
      </c>
      <c r="K60" s="141">
        <f>SUM(K56:K59)</f>
        <v>3800</v>
      </c>
      <c r="L60" s="143">
        <f t="shared" si="8"/>
        <v>5090</v>
      </c>
      <c r="M60" s="196"/>
    </row>
    <row r="61" spans="1:13" ht="21">
      <c r="A61" s="190"/>
      <c r="B61" s="772" t="s">
        <v>227</v>
      </c>
      <c r="C61" s="773"/>
      <c r="D61" s="773"/>
      <c r="E61" s="774"/>
      <c r="F61" s="184">
        <v>2</v>
      </c>
      <c r="G61" s="185" t="s">
        <v>186</v>
      </c>
      <c r="H61" s="143">
        <v>270</v>
      </c>
      <c r="I61" s="188">
        <f t="shared" si="6"/>
        <v>540</v>
      </c>
      <c r="J61" s="186">
        <v>70</v>
      </c>
      <c r="K61" s="141">
        <f>SUM(J61)*$F61</f>
        <v>140</v>
      </c>
      <c r="L61" s="189">
        <f t="shared" si="8"/>
        <v>680</v>
      </c>
      <c r="M61" s="187"/>
    </row>
    <row r="62" spans="1:13" ht="21" thickBot="1">
      <c r="A62" s="190"/>
      <c r="B62" s="781" t="s">
        <v>228</v>
      </c>
      <c r="C62" s="782"/>
      <c r="D62" s="782"/>
      <c r="E62" s="783"/>
      <c r="F62" s="184">
        <v>2</v>
      </c>
      <c r="G62" s="185" t="s">
        <v>186</v>
      </c>
      <c r="H62" s="143">
        <v>270</v>
      </c>
      <c r="I62" s="141">
        <f t="shared" si="6"/>
        <v>540</v>
      </c>
      <c r="J62" s="195">
        <v>70</v>
      </c>
      <c r="K62" s="141">
        <f>SUM(J62)*$F62</f>
        <v>140</v>
      </c>
      <c r="L62" s="143">
        <f t="shared" si="8"/>
        <v>680</v>
      </c>
      <c r="M62" s="196"/>
    </row>
    <row r="63" spans="1:13" ht="21">
      <c r="A63" s="212"/>
      <c r="B63" s="213"/>
      <c r="C63" s="214"/>
      <c r="D63" s="215"/>
      <c r="E63" s="215" t="s">
        <v>88</v>
      </c>
      <c r="F63" s="291"/>
      <c r="G63" s="215"/>
      <c r="H63" s="292"/>
      <c r="I63" s="220">
        <f>SUM(I52:I62)</f>
        <v>34788.6</v>
      </c>
      <c r="J63" s="221"/>
      <c r="K63" s="222">
        <f>SUM(K52:K62)</f>
        <v>8729</v>
      </c>
      <c r="L63" s="222">
        <f>SUM(L52:L62)</f>
        <v>43517.6</v>
      </c>
      <c r="M63" s="223"/>
    </row>
    <row r="64" spans="1:13" ht="21" thickBot="1">
      <c r="A64" s="224"/>
      <c r="B64" s="213"/>
      <c r="C64" s="214"/>
      <c r="D64" s="215"/>
      <c r="E64" s="215" t="s">
        <v>89</v>
      </c>
      <c r="F64" s="291"/>
      <c r="G64" s="215"/>
      <c r="H64" s="292"/>
      <c r="I64" s="226">
        <f>SUM(I41+I63)</f>
        <v>139332.52</v>
      </c>
      <c r="J64" s="227"/>
      <c r="K64" s="226">
        <f>SUM(K41+K63)</f>
        <v>24213</v>
      </c>
      <c r="L64" s="226">
        <f>SUM(L41+L63)</f>
        <v>163545.52</v>
      </c>
      <c r="M64" s="228"/>
    </row>
    <row r="65" spans="1:13" ht="24">
      <c r="A65" s="113"/>
      <c r="B65" s="113"/>
      <c r="C65" s="113"/>
      <c r="D65" s="10"/>
      <c r="E65" s="113"/>
      <c r="F65" s="30"/>
      <c r="G65" s="30"/>
      <c r="H65" s="30"/>
      <c r="I65" s="29"/>
      <c r="J65" s="29"/>
      <c r="K65" s="29"/>
      <c r="L65" s="29"/>
      <c r="M65" s="30"/>
    </row>
    <row r="66" spans="1:13" ht="24">
      <c r="A66" s="113"/>
      <c r="B66" s="113"/>
      <c r="C66" s="113"/>
      <c r="D66" s="10"/>
      <c r="E66" s="707" t="s">
        <v>121</v>
      </c>
      <c r="F66" s="585"/>
      <c r="G66" s="585"/>
      <c r="H66" s="585"/>
      <c r="I66" s="707" t="s">
        <v>104</v>
      </c>
      <c r="J66" s="707"/>
      <c r="K66" s="707"/>
      <c r="L66" s="707"/>
      <c r="M66" s="30"/>
    </row>
    <row r="67" spans="1:13" ht="24">
      <c r="A67" s="113"/>
      <c r="B67" s="113"/>
      <c r="C67" s="113"/>
      <c r="D67" s="10"/>
      <c r="E67" s="585" t="s">
        <v>254</v>
      </c>
      <c r="F67" s="585"/>
      <c r="G67" s="585"/>
      <c r="H67" s="585"/>
      <c r="I67" s="585" t="s">
        <v>257</v>
      </c>
      <c r="J67" s="585"/>
      <c r="K67" s="585"/>
      <c r="L67" s="585"/>
      <c r="M67" s="30"/>
    </row>
    <row r="68" spans="1:13" ht="24">
      <c r="A68" s="113"/>
      <c r="B68" s="113"/>
      <c r="C68" s="113"/>
      <c r="D68" s="10"/>
      <c r="E68" s="169"/>
      <c r="F68" s="169"/>
      <c r="G68" s="169"/>
      <c r="H68" s="169"/>
      <c r="I68" s="585" t="s">
        <v>212</v>
      </c>
      <c r="J68" s="585"/>
      <c r="K68" s="585"/>
      <c r="L68" s="585"/>
      <c r="M68" s="30"/>
    </row>
    <row r="69" spans="1:13" ht="24">
      <c r="A69" s="113"/>
      <c r="B69" s="113"/>
      <c r="C69" s="113"/>
      <c r="D69" s="10"/>
      <c r="E69" s="169"/>
      <c r="F69" s="169"/>
      <c r="G69" s="169"/>
      <c r="H69" s="169"/>
      <c r="I69" s="169"/>
      <c r="J69" s="169"/>
      <c r="K69" s="169"/>
      <c r="L69" s="169"/>
      <c r="M69" s="30"/>
    </row>
    <row r="70" spans="1:13" ht="24">
      <c r="A70" s="586" t="s">
        <v>26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130" t="s">
        <v>101</v>
      </c>
      <c r="M70" s="130"/>
    </row>
    <row r="71" spans="1:13" ht="24">
      <c r="A71" s="180" t="s">
        <v>81</v>
      </c>
      <c r="B71" s="180"/>
      <c r="C71" s="175"/>
      <c r="D71" s="175"/>
      <c r="E71" s="175" t="str">
        <f>+E2</f>
        <v>ปรับปรุงระบบไฟฟ้าห้องเรียนพิเศษ อาคารเฉลิมพระเกียรติ 72 พรรษา ชั้น 2</v>
      </c>
      <c r="F71" s="170"/>
      <c r="G71" s="171"/>
      <c r="H71" s="172"/>
      <c r="I71" s="176"/>
      <c r="J71" s="175"/>
      <c r="K71" s="175"/>
      <c r="L71" s="175"/>
      <c r="M71" s="175"/>
    </row>
    <row r="72" spans="1:13" ht="21" thickBot="1">
      <c r="A72" s="587" t="s">
        <v>0</v>
      </c>
      <c r="B72" s="587"/>
      <c r="C72" s="587"/>
      <c r="D72" s="175" t="str">
        <f>+D3</f>
        <v>โรงเรียนปากเกร็ด จังหวัดนนทบุรี</v>
      </c>
      <c r="E72" s="175"/>
      <c r="F72" s="175"/>
      <c r="G72" s="175"/>
      <c r="H72" s="175"/>
      <c r="I72" s="177" t="s">
        <v>102</v>
      </c>
      <c r="J72" s="178" t="str">
        <f>+J3</f>
        <v>สพม.3 (นนทบุรี -พระนครศรีอยุธยา)</v>
      </c>
      <c r="K72" s="178"/>
      <c r="L72" s="178"/>
      <c r="M72" s="178"/>
    </row>
    <row r="73" spans="1:13" ht="21" thickTop="1">
      <c r="A73" s="593" t="s">
        <v>3</v>
      </c>
      <c r="B73" s="600" t="s">
        <v>4</v>
      </c>
      <c r="C73" s="601"/>
      <c r="D73" s="601"/>
      <c r="E73" s="601"/>
      <c r="F73" s="604" t="s">
        <v>11</v>
      </c>
      <c r="G73" s="606" t="s">
        <v>13</v>
      </c>
      <c r="H73" s="595" t="s">
        <v>19</v>
      </c>
      <c r="I73" s="596"/>
      <c r="J73" s="595" t="s">
        <v>15</v>
      </c>
      <c r="K73" s="596"/>
      <c r="L73" s="611" t="s">
        <v>17</v>
      </c>
      <c r="M73" s="593" t="s">
        <v>5</v>
      </c>
    </row>
    <row r="74" spans="1:13" ht="21" thickBot="1">
      <c r="A74" s="594"/>
      <c r="B74" s="602"/>
      <c r="C74" s="603"/>
      <c r="D74" s="603"/>
      <c r="E74" s="603"/>
      <c r="F74" s="605"/>
      <c r="G74" s="607"/>
      <c r="H74" s="27" t="s">
        <v>27</v>
      </c>
      <c r="I74" s="27" t="s">
        <v>16</v>
      </c>
      <c r="J74" s="27" t="s">
        <v>27</v>
      </c>
      <c r="K74" s="27" t="s">
        <v>16</v>
      </c>
      <c r="L74" s="612"/>
      <c r="M74" s="594"/>
    </row>
    <row r="75" spans="1:13" ht="21" thickTop="1">
      <c r="A75" s="137">
        <v>5</v>
      </c>
      <c r="B75" s="742" t="s">
        <v>229</v>
      </c>
      <c r="C75" s="743"/>
      <c r="D75" s="743"/>
      <c r="E75" s="744"/>
      <c r="F75" s="138"/>
      <c r="G75" s="139"/>
      <c r="H75" s="140"/>
      <c r="I75" s="141">
        <f aca="true" t="shared" si="9" ref="I75:I85">SUM(H75)*$F75</f>
        <v>0</v>
      </c>
      <c r="J75" s="142"/>
      <c r="K75" s="141">
        <f aca="true" t="shared" si="10" ref="K75:K82">SUM(J75)*$F75</f>
        <v>0</v>
      </c>
      <c r="L75" s="143">
        <f aca="true" t="shared" si="11" ref="L75:L85">SUM(,I75,K75)</f>
        <v>0</v>
      </c>
      <c r="M75" s="139"/>
    </row>
    <row r="76" spans="1:13" ht="21">
      <c r="A76" s="181"/>
      <c r="B76" s="764" t="s">
        <v>230</v>
      </c>
      <c r="C76" s="765"/>
      <c r="D76" s="765"/>
      <c r="E76" s="766"/>
      <c r="F76" s="148"/>
      <c r="G76" s="149"/>
      <c r="H76" s="150"/>
      <c r="I76" s="141">
        <f t="shared" si="9"/>
        <v>0</v>
      </c>
      <c r="J76" s="182"/>
      <c r="K76" s="141">
        <f t="shared" si="10"/>
        <v>0</v>
      </c>
      <c r="L76" s="143">
        <f t="shared" si="11"/>
        <v>0</v>
      </c>
      <c r="M76" s="149"/>
    </row>
    <row r="77" spans="1:13" ht="21">
      <c r="A77" s="183"/>
      <c r="B77" s="784" t="s">
        <v>231</v>
      </c>
      <c r="C77" s="785"/>
      <c r="D77" s="785"/>
      <c r="E77" s="786"/>
      <c r="F77" s="184">
        <v>1500</v>
      </c>
      <c r="G77" s="185" t="s">
        <v>216</v>
      </c>
      <c r="H77" s="143">
        <v>35</v>
      </c>
      <c r="I77" s="141">
        <f t="shared" si="9"/>
        <v>52500</v>
      </c>
      <c r="J77" s="186">
        <v>16</v>
      </c>
      <c r="K77" s="141">
        <f t="shared" si="10"/>
        <v>24000</v>
      </c>
      <c r="L77" s="143">
        <f t="shared" si="11"/>
        <v>76500</v>
      </c>
      <c r="M77" s="187"/>
    </row>
    <row r="78" spans="1:13" ht="21">
      <c r="A78" s="181"/>
      <c r="B78" s="787" t="s">
        <v>232</v>
      </c>
      <c r="C78" s="788"/>
      <c r="D78" s="788"/>
      <c r="E78" s="789"/>
      <c r="F78" s="184"/>
      <c r="G78" s="185"/>
      <c r="H78" s="143"/>
      <c r="I78" s="188">
        <f t="shared" si="9"/>
        <v>0</v>
      </c>
      <c r="J78" s="186"/>
      <c r="K78" s="188">
        <f t="shared" si="10"/>
        <v>0</v>
      </c>
      <c r="L78" s="189">
        <f t="shared" si="11"/>
        <v>0</v>
      </c>
      <c r="M78" s="187"/>
    </row>
    <row r="79" spans="1:13" ht="21">
      <c r="A79" s="190"/>
      <c r="B79" s="790" t="s">
        <v>233</v>
      </c>
      <c r="C79" s="791"/>
      <c r="D79" s="791"/>
      <c r="E79" s="792"/>
      <c r="F79" s="184">
        <v>700</v>
      </c>
      <c r="G79" s="185" t="s">
        <v>216</v>
      </c>
      <c r="H79" s="143">
        <v>12.21</v>
      </c>
      <c r="I79" s="141">
        <f t="shared" si="9"/>
        <v>8547</v>
      </c>
      <c r="J79" s="195">
        <v>10</v>
      </c>
      <c r="K79" s="141">
        <f t="shared" si="10"/>
        <v>7000</v>
      </c>
      <c r="L79" s="143">
        <f t="shared" si="11"/>
        <v>15547</v>
      </c>
      <c r="M79" s="196"/>
    </row>
    <row r="80" spans="1:13" ht="21">
      <c r="A80" s="190"/>
      <c r="B80" s="775" t="s">
        <v>232</v>
      </c>
      <c r="C80" s="776"/>
      <c r="D80" s="776"/>
      <c r="E80" s="777"/>
      <c r="F80" s="197"/>
      <c r="G80" s="185"/>
      <c r="H80" s="143"/>
      <c r="I80" s="188">
        <f t="shared" si="9"/>
        <v>0</v>
      </c>
      <c r="J80" s="195"/>
      <c r="K80" s="141">
        <f t="shared" si="10"/>
        <v>0</v>
      </c>
      <c r="L80" s="189">
        <f t="shared" si="11"/>
        <v>0</v>
      </c>
      <c r="M80" s="196"/>
    </row>
    <row r="81" spans="1:13" ht="21">
      <c r="A81" s="190"/>
      <c r="B81" s="793" t="s">
        <v>234</v>
      </c>
      <c r="C81" s="794"/>
      <c r="D81" s="794"/>
      <c r="E81" s="795"/>
      <c r="F81" s="372">
        <v>40</v>
      </c>
      <c r="G81" s="185" t="s">
        <v>186</v>
      </c>
      <c r="H81" s="143">
        <v>867</v>
      </c>
      <c r="I81" s="141">
        <f t="shared" si="9"/>
        <v>34680</v>
      </c>
      <c r="J81" s="195">
        <v>200</v>
      </c>
      <c r="K81" s="141">
        <f t="shared" si="10"/>
        <v>8000</v>
      </c>
      <c r="L81" s="143">
        <f t="shared" si="11"/>
        <v>42680</v>
      </c>
      <c r="M81" s="196"/>
    </row>
    <row r="82" spans="1:13" ht="21">
      <c r="A82" s="190"/>
      <c r="B82" s="796" t="s">
        <v>236</v>
      </c>
      <c r="C82" s="797"/>
      <c r="D82" s="797"/>
      <c r="E82" s="798"/>
      <c r="F82" s="184">
        <v>5</v>
      </c>
      <c r="G82" s="185" t="s">
        <v>186</v>
      </c>
      <c r="H82" s="143">
        <v>680</v>
      </c>
      <c r="I82" s="188">
        <f t="shared" si="9"/>
        <v>3400</v>
      </c>
      <c r="J82" s="195">
        <v>130</v>
      </c>
      <c r="K82" s="188">
        <f t="shared" si="10"/>
        <v>650</v>
      </c>
      <c r="L82" s="189">
        <f t="shared" si="11"/>
        <v>4050</v>
      </c>
      <c r="M82" s="196"/>
    </row>
    <row r="83" spans="1:13" ht="21">
      <c r="A83" s="181"/>
      <c r="B83" s="772" t="s">
        <v>235</v>
      </c>
      <c r="C83" s="773"/>
      <c r="D83" s="773"/>
      <c r="E83" s="774"/>
      <c r="F83" s="184">
        <v>5</v>
      </c>
      <c r="G83" s="371" t="s">
        <v>186</v>
      </c>
      <c r="H83" s="143">
        <v>135</v>
      </c>
      <c r="I83" s="141">
        <f t="shared" si="9"/>
        <v>675</v>
      </c>
      <c r="J83" s="195">
        <v>40</v>
      </c>
      <c r="K83" s="141">
        <f>SUM(K79:K82)</f>
        <v>15650</v>
      </c>
      <c r="L83" s="143">
        <f t="shared" si="11"/>
        <v>16325</v>
      </c>
      <c r="M83" s="196"/>
    </row>
    <row r="84" spans="1:13" ht="21">
      <c r="A84" s="190">
        <v>6</v>
      </c>
      <c r="B84" s="784" t="s">
        <v>237</v>
      </c>
      <c r="C84" s="581"/>
      <c r="D84" s="581"/>
      <c r="E84" s="582"/>
      <c r="F84" s="184"/>
      <c r="G84" s="185"/>
      <c r="H84" s="143"/>
      <c r="I84" s="188">
        <f t="shared" si="9"/>
        <v>0</v>
      </c>
      <c r="J84" s="186"/>
      <c r="K84" s="141">
        <f>SUM(J84)*$F84</f>
        <v>0</v>
      </c>
      <c r="L84" s="189">
        <f t="shared" si="11"/>
        <v>0</v>
      </c>
      <c r="M84" s="187"/>
    </row>
    <row r="85" spans="1:13" ht="21" thickBot="1">
      <c r="A85" s="190"/>
      <c r="B85" s="781" t="s">
        <v>238</v>
      </c>
      <c r="C85" s="799"/>
      <c r="D85" s="799"/>
      <c r="E85" s="800"/>
      <c r="F85" s="210">
        <v>100</v>
      </c>
      <c r="G85" s="211" t="s">
        <v>191</v>
      </c>
      <c r="H85" s="189">
        <v>2000</v>
      </c>
      <c r="I85" s="141">
        <f t="shared" si="9"/>
        <v>200000</v>
      </c>
      <c r="J85" s="195">
        <v>120</v>
      </c>
      <c r="K85" s="141">
        <f>SUM(J85)*$F85</f>
        <v>12000</v>
      </c>
      <c r="L85" s="143">
        <f t="shared" si="11"/>
        <v>212000</v>
      </c>
      <c r="M85" s="196"/>
    </row>
    <row r="86" spans="1:13" ht="21">
      <c r="A86" s="212"/>
      <c r="B86" s="213"/>
      <c r="C86" s="214"/>
      <c r="D86" s="215"/>
      <c r="E86" s="215" t="s">
        <v>116</v>
      </c>
      <c r="F86" s="291"/>
      <c r="G86" s="215"/>
      <c r="H86" s="292"/>
      <c r="I86" s="220">
        <f>SUM(I75:I85)</f>
        <v>299802</v>
      </c>
      <c r="J86" s="221"/>
      <c r="K86" s="222">
        <f>SUM(K75:K85)</f>
        <v>67300</v>
      </c>
      <c r="L86" s="222">
        <f>SUM(L75:L85)</f>
        <v>367102</v>
      </c>
      <c r="M86" s="223"/>
    </row>
    <row r="87" spans="1:13" ht="21" thickBot="1">
      <c r="A87" s="224"/>
      <c r="B87" s="213"/>
      <c r="C87" s="214"/>
      <c r="D87" s="215"/>
      <c r="E87" s="215" t="s">
        <v>117</v>
      </c>
      <c r="F87" s="291"/>
      <c r="G87" s="215"/>
      <c r="H87" s="292"/>
      <c r="I87" s="379">
        <f>SUM(I64+I86)</f>
        <v>439134.52</v>
      </c>
      <c r="J87" s="227"/>
      <c r="K87" s="226">
        <f>SUM(K64+K86)</f>
        <v>91513</v>
      </c>
      <c r="L87" s="226">
        <f>SUM(L64+L86)</f>
        <v>530647.52</v>
      </c>
      <c r="M87" s="228"/>
    </row>
    <row r="88" spans="1:13" ht="24">
      <c r="A88" s="113"/>
      <c r="B88" s="113"/>
      <c r="C88" s="113"/>
      <c r="D88" s="10"/>
      <c r="E88" s="113"/>
      <c r="F88" s="30"/>
      <c r="G88" s="30"/>
      <c r="H88" s="30"/>
      <c r="I88" s="29"/>
      <c r="J88" s="29"/>
      <c r="K88" s="29"/>
      <c r="L88" s="29"/>
      <c r="M88" s="30"/>
    </row>
    <row r="89" spans="1:13" ht="24">
      <c r="A89" s="113"/>
      <c r="B89" s="113"/>
      <c r="C89" s="113"/>
      <c r="D89" s="10"/>
      <c r="E89" s="707" t="s">
        <v>121</v>
      </c>
      <c r="F89" s="585"/>
      <c r="G89" s="585"/>
      <c r="H89" s="585"/>
      <c r="I89" s="707" t="s">
        <v>104</v>
      </c>
      <c r="J89" s="707"/>
      <c r="K89" s="707"/>
      <c r="L89" s="707"/>
      <c r="M89" s="30"/>
    </row>
    <row r="90" spans="1:13" ht="24">
      <c r="A90" s="113"/>
      <c r="B90" s="113"/>
      <c r="C90" s="113"/>
      <c r="D90" s="10"/>
      <c r="E90" s="585" t="s">
        <v>253</v>
      </c>
      <c r="F90" s="585"/>
      <c r="G90" s="585"/>
      <c r="H90" s="585"/>
      <c r="I90" s="585" t="s">
        <v>257</v>
      </c>
      <c r="J90" s="585"/>
      <c r="K90" s="585"/>
      <c r="L90" s="585"/>
      <c r="M90" s="30"/>
    </row>
    <row r="91" spans="1:13" ht="24">
      <c r="A91" s="113"/>
      <c r="B91" s="113"/>
      <c r="C91" s="113"/>
      <c r="D91" s="10"/>
      <c r="E91" s="169"/>
      <c r="F91" s="169"/>
      <c r="G91" s="169"/>
      <c r="H91" s="169"/>
      <c r="I91" s="585" t="s">
        <v>212</v>
      </c>
      <c r="J91" s="585"/>
      <c r="K91" s="585"/>
      <c r="L91" s="585"/>
      <c r="M91" s="30"/>
    </row>
    <row r="92" spans="1:13" ht="24">
      <c r="A92" s="113"/>
      <c r="B92" s="113"/>
      <c r="C92" s="113"/>
      <c r="D92" s="10"/>
      <c r="E92" s="169"/>
      <c r="F92" s="169"/>
      <c r="G92" s="169"/>
      <c r="H92" s="169"/>
      <c r="I92" s="169"/>
      <c r="J92" s="169"/>
      <c r="K92" s="169"/>
      <c r="L92" s="169"/>
      <c r="M92" s="30"/>
    </row>
    <row r="93" spans="1:13" ht="24">
      <c r="A93" s="586" t="s">
        <v>26</v>
      </c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130" t="s">
        <v>101</v>
      </c>
      <c r="M93" s="130"/>
    </row>
    <row r="94" spans="1:13" ht="24">
      <c r="A94" s="180" t="s">
        <v>81</v>
      </c>
      <c r="B94" s="180"/>
      <c r="C94" s="175"/>
      <c r="D94" s="175"/>
      <c r="E94" s="175" t="str">
        <f>+E2</f>
        <v>ปรับปรุงระบบไฟฟ้าห้องเรียนพิเศษ อาคารเฉลิมพระเกียรติ 72 พรรษา ชั้น 2</v>
      </c>
      <c r="F94" s="170"/>
      <c r="G94" s="171"/>
      <c r="H94" s="172"/>
      <c r="I94" s="176"/>
      <c r="J94" s="175"/>
      <c r="K94" s="175"/>
      <c r="L94" s="175"/>
      <c r="M94" s="175"/>
    </row>
    <row r="95" spans="1:13" ht="21" thickBot="1">
      <c r="A95" s="587" t="s">
        <v>0</v>
      </c>
      <c r="B95" s="587"/>
      <c r="C95" s="587"/>
      <c r="D95" s="175" t="str">
        <f>+D3</f>
        <v>โรงเรียนปากเกร็ด จังหวัดนนทบุรี</v>
      </c>
      <c r="E95" s="175"/>
      <c r="F95" s="175"/>
      <c r="G95" s="175"/>
      <c r="H95" s="175"/>
      <c r="I95" s="177" t="s">
        <v>102</v>
      </c>
      <c r="J95" s="178" t="str">
        <f>+J3</f>
        <v>สพม.3 (นนทบุรี -พระนครศรีอยุธยา)</v>
      </c>
      <c r="K95" s="178"/>
      <c r="L95" s="178"/>
      <c r="M95" s="178"/>
    </row>
    <row r="96" spans="1:13" ht="21" thickTop="1">
      <c r="A96" s="593" t="s">
        <v>3</v>
      </c>
      <c r="B96" s="600" t="s">
        <v>4</v>
      </c>
      <c r="C96" s="601"/>
      <c r="D96" s="601"/>
      <c r="E96" s="601"/>
      <c r="F96" s="604" t="s">
        <v>11</v>
      </c>
      <c r="G96" s="606" t="s">
        <v>13</v>
      </c>
      <c r="H96" s="595" t="s">
        <v>19</v>
      </c>
      <c r="I96" s="596"/>
      <c r="J96" s="613" t="s">
        <v>15</v>
      </c>
      <c r="K96" s="614"/>
      <c r="L96" s="617" t="s">
        <v>17</v>
      </c>
      <c r="M96" s="593" t="s">
        <v>5</v>
      </c>
    </row>
    <row r="97" spans="1:13" ht="21" thickBot="1">
      <c r="A97" s="594"/>
      <c r="B97" s="602"/>
      <c r="C97" s="603"/>
      <c r="D97" s="603"/>
      <c r="E97" s="603"/>
      <c r="F97" s="605"/>
      <c r="G97" s="607"/>
      <c r="H97" s="27" t="s">
        <v>27</v>
      </c>
      <c r="I97" s="27" t="s">
        <v>16</v>
      </c>
      <c r="J97" s="136" t="s">
        <v>27</v>
      </c>
      <c r="K97" s="136" t="s">
        <v>16</v>
      </c>
      <c r="L97" s="618"/>
      <c r="M97" s="594"/>
    </row>
    <row r="98" spans="1:13" ht="21" thickTop="1">
      <c r="A98" s="137"/>
      <c r="B98" s="801" t="s">
        <v>239</v>
      </c>
      <c r="C98" s="609"/>
      <c r="D98" s="609"/>
      <c r="E98" s="610"/>
      <c r="F98" s="138">
        <v>40</v>
      </c>
      <c r="G98" s="139" t="s">
        <v>191</v>
      </c>
      <c r="H98" s="140">
        <v>1700</v>
      </c>
      <c r="I98" s="141">
        <f aca="true" t="shared" si="12" ref="I98:I108">SUM(H98)*$F98</f>
        <v>68000</v>
      </c>
      <c r="J98" s="142">
        <v>120</v>
      </c>
      <c r="K98" s="141">
        <f aca="true" t="shared" si="13" ref="K98:K105">SUM(J98)*$F98</f>
        <v>4800</v>
      </c>
      <c r="L98" s="143">
        <f aca="true" t="shared" si="14" ref="L98:L108">SUM(,I98,K98)</f>
        <v>72800</v>
      </c>
      <c r="M98" s="139"/>
    </row>
    <row r="99" spans="1:13" ht="21">
      <c r="A99" s="181"/>
      <c r="B99" s="757" t="s">
        <v>240</v>
      </c>
      <c r="C99" s="583"/>
      <c r="D99" s="583"/>
      <c r="E99" s="584"/>
      <c r="F99" s="148">
        <v>40</v>
      </c>
      <c r="G99" s="149" t="s">
        <v>191</v>
      </c>
      <c r="H99" s="150">
        <v>35</v>
      </c>
      <c r="I99" s="141">
        <f t="shared" si="12"/>
        <v>1400</v>
      </c>
      <c r="J99" s="182">
        <v>25</v>
      </c>
      <c r="K99" s="141">
        <f t="shared" si="13"/>
        <v>1000</v>
      </c>
      <c r="L99" s="143">
        <f t="shared" si="14"/>
        <v>2400</v>
      </c>
      <c r="M99" s="149"/>
    </row>
    <row r="100" spans="1:13" ht="21">
      <c r="A100" s="183"/>
      <c r="B100" s="757" t="s">
        <v>241</v>
      </c>
      <c r="C100" s="583"/>
      <c r="D100" s="583"/>
      <c r="E100" s="584"/>
      <c r="F100" s="184">
        <v>24</v>
      </c>
      <c r="G100" s="185" t="s">
        <v>191</v>
      </c>
      <c r="H100" s="143">
        <v>150</v>
      </c>
      <c r="I100" s="141">
        <f t="shared" si="12"/>
        <v>3600</v>
      </c>
      <c r="J100" s="186">
        <v>90</v>
      </c>
      <c r="K100" s="141">
        <f t="shared" si="13"/>
        <v>2160</v>
      </c>
      <c r="L100" s="143">
        <f t="shared" si="14"/>
        <v>5760</v>
      </c>
      <c r="M100" s="187"/>
    </row>
    <row r="101" spans="1:13" ht="21">
      <c r="A101" s="181"/>
      <c r="B101" s="802" t="s">
        <v>242</v>
      </c>
      <c r="C101" s="803"/>
      <c r="D101" s="803"/>
      <c r="E101" s="804"/>
      <c r="F101" s="184">
        <v>40</v>
      </c>
      <c r="G101" s="185" t="s">
        <v>191</v>
      </c>
      <c r="H101" s="143">
        <v>20</v>
      </c>
      <c r="I101" s="188">
        <f t="shared" si="12"/>
        <v>800</v>
      </c>
      <c r="J101" s="186"/>
      <c r="K101" s="188">
        <f t="shared" si="13"/>
        <v>0</v>
      </c>
      <c r="L101" s="189">
        <f t="shared" si="14"/>
        <v>800</v>
      </c>
      <c r="M101" s="187"/>
    </row>
    <row r="102" spans="1:13" ht="21">
      <c r="A102" s="190"/>
      <c r="B102" s="805" t="s">
        <v>243</v>
      </c>
      <c r="C102" s="806"/>
      <c r="D102" s="806"/>
      <c r="E102" s="807"/>
      <c r="F102" s="184">
        <v>10</v>
      </c>
      <c r="G102" s="185" t="s">
        <v>191</v>
      </c>
      <c r="H102" s="143">
        <v>20</v>
      </c>
      <c r="I102" s="141">
        <f t="shared" si="12"/>
        <v>200</v>
      </c>
      <c r="J102" s="195"/>
      <c r="K102" s="141">
        <f t="shared" si="13"/>
        <v>0</v>
      </c>
      <c r="L102" s="143">
        <f t="shared" si="14"/>
        <v>200</v>
      </c>
      <c r="M102" s="196"/>
    </row>
    <row r="103" spans="1:13" ht="21">
      <c r="A103" s="190">
        <v>7</v>
      </c>
      <c r="B103" s="778" t="s">
        <v>246</v>
      </c>
      <c r="C103" s="779"/>
      <c r="D103" s="779"/>
      <c r="E103" s="780"/>
      <c r="F103" s="184"/>
      <c r="G103" s="185"/>
      <c r="H103" s="143"/>
      <c r="I103" s="188">
        <f t="shared" si="12"/>
        <v>0</v>
      </c>
      <c r="J103" s="195"/>
      <c r="K103" s="141">
        <f t="shared" si="13"/>
        <v>0</v>
      </c>
      <c r="L103" s="189">
        <f t="shared" si="14"/>
        <v>0</v>
      </c>
      <c r="M103" s="196"/>
    </row>
    <row r="104" spans="1:13" ht="21">
      <c r="A104" s="190"/>
      <c r="B104" s="790" t="s">
        <v>247</v>
      </c>
      <c r="C104" s="791"/>
      <c r="D104" s="791"/>
      <c r="E104" s="792"/>
      <c r="F104" s="184">
        <v>140</v>
      </c>
      <c r="G104" s="185" t="s">
        <v>186</v>
      </c>
      <c r="H104" s="143">
        <v>95</v>
      </c>
      <c r="I104" s="141">
        <f t="shared" si="12"/>
        <v>13300</v>
      </c>
      <c r="J104" s="195">
        <v>30</v>
      </c>
      <c r="K104" s="141">
        <f t="shared" si="13"/>
        <v>4200</v>
      </c>
      <c r="L104" s="143">
        <f t="shared" si="14"/>
        <v>17500</v>
      </c>
      <c r="M104" s="196"/>
    </row>
    <row r="105" spans="1:13" ht="21">
      <c r="A105" s="190"/>
      <c r="B105" s="790" t="s">
        <v>248</v>
      </c>
      <c r="C105" s="791"/>
      <c r="D105" s="791"/>
      <c r="E105" s="792"/>
      <c r="F105" s="184">
        <v>60</v>
      </c>
      <c r="G105" s="185" t="s">
        <v>186</v>
      </c>
      <c r="H105" s="143">
        <v>135</v>
      </c>
      <c r="I105" s="188">
        <f t="shared" si="12"/>
        <v>8100</v>
      </c>
      <c r="J105" s="195">
        <v>40</v>
      </c>
      <c r="K105" s="188">
        <f t="shared" si="13"/>
        <v>2400</v>
      </c>
      <c r="L105" s="189">
        <f t="shared" si="14"/>
        <v>10500</v>
      </c>
      <c r="M105" s="196"/>
    </row>
    <row r="106" spans="1:13" ht="21">
      <c r="A106" s="181"/>
      <c r="B106" s="757" t="s">
        <v>249</v>
      </c>
      <c r="C106" s="583"/>
      <c r="D106" s="583"/>
      <c r="E106" s="584"/>
      <c r="F106" s="184">
        <v>6</v>
      </c>
      <c r="G106" s="371" t="s">
        <v>216</v>
      </c>
      <c r="H106" s="143">
        <v>77</v>
      </c>
      <c r="I106" s="141">
        <f t="shared" si="12"/>
        <v>462</v>
      </c>
      <c r="J106" s="195">
        <v>6</v>
      </c>
      <c r="K106" s="141">
        <f>SUM(K102:K105)</f>
        <v>6600</v>
      </c>
      <c r="L106" s="143">
        <f t="shared" si="14"/>
        <v>7062</v>
      </c>
      <c r="M106" s="196"/>
    </row>
    <row r="107" spans="1:13" ht="21">
      <c r="A107" s="190"/>
      <c r="B107" s="757" t="s">
        <v>250</v>
      </c>
      <c r="C107" s="583"/>
      <c r="D107" s="583"/>
      <c r="E107" s="584"/>
      <c r="F107" s="184">
        <v>40</v>
      </c>
      <c r="G107" s="185" t="s">
        <v>186</v>
      </c>
      <c r="H107" s="143">
        <v>30</v>
      </c>
      <c r="I107" s="188">
        <f t="shared" si="12"/>
        <v>1200</v>
      </c>
      <c r="J107" s="186">
        <v>10</v>
      </c>
      <c r="K107" s="141">
        <f>SUM(J107)*$F107</f>
        <v>400</v>
      </c>
      <c r="L107" s="189">
        <f t="shared" si="14"/>
        <v>1600</v>
      </c>
      <c r="M107" s="187"/>
    </row>
    <row r="108" spans="1:13" ht="21" thickBot="1">
      <c r="A108" s="190"/>
      <c r="B108" s="808" t="s">
        <v>251</v>
      </c>
      <c r="C108" s="809"/>
      <c r="D108" s="809"/>
      <c r="E108" s="810"/>
      <c r="F108" s="184">
        <v>600</v>
      </c>
      <c r="G108" s="185" t="s">
        <v>216</v>
      </c>
      <c r="H108" s="143">
        <v>8.1</v>
      </c>
      <c r="I108" s="141">
        <f t="shared" si="12"/>
        <v>4860</v>
      </c>
      <c r="J108" s="195">
        <v>7</v>
      </c>
      <c r="K108" s="141">
        <f>SUM(J108)*$F108</f>
        <v>4200</v>
      </c>
      <c r="L108" s="143">
        <f t="shared" si="14"/>
        <v>9060</v>
      </c>
      <c r="M108" s="196"/>
    </row>
    <row r="109" spans="1:13" ht="21">
      <c r="A109" s="212"/>
      <c r="B109" s="213"/>
      <c r="C109" s="214"/>
      <c r="D109" s="215"/>
      <c r="E109" s="215" t="s">
        <v>119</v>
      </c>
      <c r="F109" s="291"/>
      <c r="G109" s="215"/>
      <c r="H109" s="292"/>
      <c r="I109" s="220">
        <f>SUM(I98:I108)</f>
        <v>101922</v>
      </c>
      <c r="J109" s="221"/>
      <c r="K109" s="222">
        <f>SUM(K98:K108)</f>
        <v>25760</v>
      </c>
      <c r="L109" s="222">
        <f>SUM(L98:L108)</f>
        <v>127682</v>
      </c>
      <c r="M109" s="223"/>
    </row>
    <row r="110" spans="1:13" ht="21" thickBot="1">
      <c r="A110" s="224"/>
      <c r="B110" s="213"/>
      <c r="C110" s="214"/>
      <c r="D110" s="215"/>
      <c r="E110" s="215" t="s">
        <v>120</v>
      </c>
      <c r="F110" s="291"/>
      <c r="G110" s="215"/>
      <c r="H110" s="292"/>
      <c r="I110" s="226">
        <f>SUM(I87+I109)</f>
        <v>541056.52</v>
      </c>
      <c r="J110" s="227"/>
      <c r="K110" s="226">
        <f>SUM(K87+K109)</f>
        <v>117273</v>
      </c>
      <c r="L110" s="226">
        <f>SUM(L87+L109)</f>
        <v>658329.52</v>
      </c>
      <c r="M110" s="228"/>
    </row>
    <row r="111" spans="1:13" ht="24">
      <c r="A111" s="113"/>
      <c r="B111" s="113"/>
      <c r="C111" s="113"/>
      <c r="D111" s="10"/>
      <c r="E111" s="113"/>
      <c r="F111" s="30"/>
      <c r="G111" s="30"/>
      <c r="H111" s="30"/>
      <c r="I111" s="29"/>
      <c r="J111" s="29"/>
      <c r="K111" s="29"/>
      <c r="L111" s="29"/>
      <c r="M111" s="30"/>
    </row>
    <row r="112" spans="1:13" ht="24">
      <c r="A112" s="113"/>
      <c r="B112" s="113"/>
      <c r="C112" s="113"/>
      <c r="D112" s="10"/>
      <c r="E112" s="707" t="s">
        <v>121</v>
      </c>
      <c r="F112" s="585"/>
      <c r="G112" s="585"/>
      <c r="H112" s="585"/>
      <c r="I112" s="707" t="s">
        <v>104</v>
      </c>
      <c r="J112" s="707"/>
      <c r="K112" s="707"/>
      <c r="L112" s="707"/>
      <c r="M112" s="30"/>
    </row>
    <row r="113" spans="1:13" ht="24">
      <c r="A113" s="113"/>
      <c r="B113" s="113"/>
      <c r="C113" s="113"/>
      <c r="D113" s="10"/>
      <c r="E113" s="585" t="s">
        <v>253</v>
      </c>
      <c r="F113" s="585"/>
      <c r="G113" s="585"/>
      <c r="H113" s="585"/>
      <c r="I113" s="585" t="s">
        <v>257</v>
      </c>
      <c r="J113" s="585"/>
      <c r="K113" s="585"/>
      <c r="L113" s="585"/>
      <c r="M113" s="30"/>
    </row>
    <row r="114" spans="1:13" ht="24">
      <c r="A114" s="113"/>
      <c r="B114" s="113"/>
      <c r="C114" s="113"/>
      <c r="D114" s="10"/>
      <c r="E114" s="169"/>
      <c r="F114" s="169"/>
      <c r="G114" s="169"/>
      <c r="H114" s="169"/>
      <c r="I114" s="585" t="s">
        <v>212</v>
      </c>
      <c r="J114" s="585"/>
      <c r="K114" s="585"/>
      <c r="L114" s="585"/>
      <c r="M114" s="30"/>
    </row>
    <row r="115" spans="1:13" ht="24">
      <c r="A115" s="113"/>
      <c r="B115" s="113"/>
      <c r="C115" s="113"/>
      <c r="D115" s="10"/>
      <c r="E115" s="169"/>
      <c r="F115" s="169"/>
      <c r="G115" s="169"/>
      <c r="H115" s="169"/>
      <c r="I115" s="169"/>
      <c r="J115" s="169"/>
      <c r="K115" s="169"/>
      <c r="L115" s="169"/>
      <c r="M115" s="30"/>
    </row>
    <row r="116" spans="1:13" ht="24">
      <c r="A116" s="586" t="s">
        <v>26</v>
      </c>
      <c r="B116" s="586"/>
      <c r="C116" s="586"/>
      <c r="D116" s="586"/>
      <c r="E116" s="586"/>
      <c r="F116" s="586"/>
      <c r="G116" s="586"/>
      <c r="H116" s="586"/>
      <c r="I116" s="586"/>
      <c r="J116" s="586"/>
      <c r="K116" s="586"/>
      <c r="L116" s="130" t="s">
        <v>101</v>
      </c>
      <c r="M116" s="130"/>
    </row>
    <row r="117" spans="1:13" ht="24">
      <c r="A117" s="180" t="s">
        <v>81</v>
      </c>
      <c r="B117" s="180"/>
      <c r="C117" s="175"/>
      <c r="D117" s="175"/>
      <c r="E117" s="175" t="str">
        <f>+E2</f>
        <v>ปรับปรุงระบบไฟฟ้าห้องเรียนพิเศษ อาคารเฉลิมพระเกียรติ 72 พรรษา ชั้น 2</v>
      </c>
      <c r="F117" s="170"/>
      <c r="G117" s="171"/>
      <c r="H117" s="172"/>
      <c r="I117" s="176"/>
      <c r="J117" s="175"/>
      <c r="K117" s="175"/>
      <c r="L117" s="175"/>
      <c r="M117" s="175"/>
    </row>
    <row r="118" spans="1:13" ht="21" thickBot="1">
      <c r="A118" s="587" t="s">
        <v>0</v>
      </c>
      <c r="B118" s="587"/>
      <c r="C118" s="587"/>
      <c r="D118" s="175" t="str">
        <f>+D95</f>
        <v>โรงเรียนปากเกร็ด จังหวัดนนทบุรี</v>
      </c>
      <c r="E118" s="175"/>
      <c r="F118" s="175"/>
      <c r="G118" s="175"/>
      <c r="H118" s="175"/>
      <c r="I118" s="177" t="s">
        <v>102</v>
      </c>
      <c r="J118" s="178" t="str">
        <f>+J3</f>
        <v>สพม.3 (นนทบุรี -พระนครศรีอยุธยา)</v>
      </c>
      <c r="K118" s="178"/>
      <c r="L118" s="178"/>
      <c r="M118" s="178"/>
    </row>
    <row r="119" spans="1:13" ht="21" thickTop="1">
      <c r="A119" s="619" t="s">
        <v>3</v>
      </c>
      <c r="B119" s="624" t="s">
        <v>4</v>
      </c>
      <c r="C119" s="625"/>
      <c r="D119" s="625"/>
      <c r="E119" s="625"/>
      <c r="F119" s="628" t="s">
        <v>11</v>
      </c>
      <c r="G119" s="630" t="s">
        <v>13</v>
      </c>
      <c r="H119" s="613" t="s">
        <v>19</v>
      </c>
      <c r="I119" s="614"/>
      <c r="J119" s="613" t="s">
        <v>15</v>
      </c>
      <c r="K119" s="614"/>
      <c r="L119" s="617" t="s">
        <v>17</v>
      </c>
      <c r="M119" s="593" t="s">
        <v>5</v>
      </c>
    </row>
    <row r="120" spans="1:13" ht="21" thickBot="1">
      <c r="A120" s="620"/>
      <c r="B120" s="626"/>
      <c r="C120" s="627"/>
      <c r="D120" s="627"/>
      <c r="E120" s="627"/>
      <c r="F120" s="629"/>
      <c r="G120" s="631"/>
      <c r="H120" s="136" t="s">
        <v>27</v>
      </c>
      <c r="I120" s="136" t="s">
        <v>16</v>
      </c>
      <c r="J120" s="136" t="s">
        <v>27</v>
      </c>
      <c r="K120" s="136" t="s">
        <v>16</v>
      </c>
      <c r="L120" s="618"/>
      <c r="M120" s="594"/>
    </row>
    <row r="121" spans="1:13" ht="21" thickTop="1">
      <c r="A121" s="137"/>
      <c r="B121" s="761" t="s">
        <v>252</v>
      </c>
      <c r="C121" s="811"/>
      <c r="D121" s="811"/>
      <c r="E121" s="812"/>
      <c r="F121" s="138">
        <v>700</v>
      </c>
      <c r="G121" s="139" t="s">
        <v>216</v>
      </c>
      <c r="H121" s="140">
        <v>54.65</v>
      </c>
      <c r="I121" s="141">
        <f aca="true" t="shared" si="15" ref="I121:I131">SUM(H121)*$F121</f>
        <v>38255</v>
      </c>
      <c r="J121" s="142">
        <v>5</v>
      </c>
      <c r="K121" s="141">
        <f aca="true" t="shared" si="16" ref="K121:K128">SUM(J121)*$F121</f>
        <v>3500</v>
      </c>
      <c r="L121" s="143">
        <f aca="true" t="shared" si="17" ref="L121:L131">SUM(,I121,K121)</f>
        <v>41755</v>
      </c>
      <c r="M121" s="139"/>
    </row>
    <row r="122" spans="1:13" ht="21">
      <c r="A122" s="181"/>
      <c r="B122" s="757"/>
      <c r="C122" s="583"/>
      <c r="D122" s="583"/>
      <c r="E122" s="584"/>
      <c r="F122" s="148"/>
      <c r="G122" s="149"/>
      <c r="H122" s="150"/>
      <c r="I122" s="141">
        <f t="shared" si="15"/>
        <v>0</v>
      </c>
      <c r="J122" s="182"/>
      <c r="K122" s="141">
        <f t="shared" si="16"/>
        <v>0</v>
      </c>
      <c r="L122" s="143">
        <f t="shared" si="17"/>
        <v>0</v>
      </c>
      <c r="M122" s="149"/>
    </row>
    <row r="123" spans="1:13" ht="21">
      <c r="A123" s="183"/>
      <c r="B123" s="757"/>
      <c r="C123" s="583"/>
      <c r="D123" s="583"/>
      <c r="E123" s="584"/>
      <c r="F123" s="184"/>
      <c r="G123" s="185"/>
      <c r="H123" s="143"/>
      <c r="I123" s="141">
        <f t="shared" si="15"/>
        <v>0</v>
      </c>
      <c r="J123" s="186"/>
      <c r="K123" s="141">
        <f t="shared" si="16"/>
        <v>0</v>
      </c>
      <c r="L123" s="143">
        <f t="shared" si="17"/>
        <v>0</v>
      </c>
      <c r="M123" s="187"/>
    </row>
    <row r="124" spans="1:13" ht="21">
      <c r="A124" s="181"/>
      <c r="B124" s="802"/>
      <c r="C124" s="803"/>
      <c r="D124" s="803"/>
      <c r="E124" s="804"/>
      <c r="F124" s="184"/>
      <c r="G124" s="185"/>
      <c r="H124" s="143"/>
      <c r="I124" s="188">
        <f t="shared" si="15"/>
        <v>0</v>
      </c>
      <c r="J124" s="186"/>
      <c r="K124" s="188">
        <f t="shared" si="16"/>
        <v>0</v>
      </c>
      <c r="L124" s="189">
        <f t="shared" si="17"/>
        <v>0</v>
      </c>
      <c r="M124" s="187"/>
    </row>
    <row r="125" spans="1:13" ht="21">
      <c r="A125" s="190"/>
      <c r="B125" s="805"/>
      <c r="C125" s="806"/>
      <c r="D125" s="806"/>
      <c r="E125" s="807"/>
      <c r="F125" s="184"/>
      <c r="G125" s="185"/>
      <c r="H125" s="143"/>
      <c r="I125" s="141">
        <f t="shared" si="15"/>
        <v>0</v>
      </c>
      <c r="J125" s="195"/>
      <c r="K125" s="141">
        <f t="shared" si="16"/>
        <v>0</v>
      </c>
      <c r="L125" s="143">
        <f t="shared" si="17"/>
        <v>0</v>
      </c>
      <c r="M125" s="196"/>
    </row>
    <row r="126" spans="1:13" ht="21">
      <c r="A126" s="190"/>
      <c r="B126" s="778"/>
      <c r="C126" s="779"/>
      <c r="D126" s="779"/>
      <c r="E126" s="780"/>
      <c r="F126" s="184"/>
      <c r="G126" s="185"/>
      <c r="H126" s="143"/>
      <c r="I126" s="188">
        <f t="shared" si="15"/>
        <v>0</v>
      </c>
      <c r="J126" s="195"/>
      <c r="K126" s="141">
        <f t="shared" si="16"/>
        <v>0</v>
      </c>
      <c r="L126" s="189">
        <f t="shared" si="17"/>
        <v>0</v>
      </c>
      <c r="M126" s="196"/>
    </row>
    <row r="127" spans="1:13" ht="21">
      <c r="A127" s="190"/>
      <c r="B127" s="191"/>
      <c r="C127" s="192"/>
      <c r="D127" s="583"/>
      <c r="E127" s="584"/>
      <c r="F127" s="197"/>
      <c r="G127" s="185"/>
      <c r="H127" s="143"/>
      <c r="I127" s="141">
        <f t="shared" si="15"/>
        <v>0</v>
      </c>
      <c r="J127" s="195"/>
      <c r="K127" s="141">
        <f t="shared" si="16"/>
        <v>0</v>
      </c>
      <c r="L127" s="143">
        <f t="shared" si="17"/>
        <v>0</v>
      </c>
      <c r="M127" s="196"/>
    </row>
    <row r="128" spans="1:13" ht="21">
      <c r="A128" s="190"/>
      <c r="B128" s="191"/>
      <c r="C128" s="192"/>
      <c r="D128" s="583"/>
      <c r="E128" s="584"/>
      <c r="F128" s="184"/>
      <c r="G128" s="185"/>
      <c r="H128" s="143"/>
      <c r="I128" s="188">
        <f t="shared" si="15"/>
        <v>0</v>
      </c>
      <c r="J128" s="195"/>
      <c r="K128" s="188">
        <f t="shared" si="16"/>
        <v>0</v>
      </c>
      <c r="L128" s="189">
        <f t="shared" si="17"/>
        <v>0</v>
      </c>
      <c r="M128" s="196"/>
    </row>
    <row r="129" spans="1:13" ht="21">
      <c r="A129" s="181"/>
      <c r="B129" s="580"/>
      <c r="C129" s="581"/>
      <c r="D129" s="581"/>
      <c r="E129" s="582"/>
      <c r="F129" s="198"/>
      <c r="G129" s="199"/>
      <c r="H129" s="200"/>
      <c r="I129" s="141">
        <f t="shared" si="15"/>
        <v>0</v>
      </c>
      <c r="J129" s="201"/>
      <c r="K129" s="202">
        <f>SUM(K125:K128)</f>
        <v>0</v>
      </c>
      <c r="L129" s="143">
        <f t="shared" si="17"/>
        <v>0</v>
      </c>
      <c r="M129" s="196"/>
    </row>
    <row r="130" spans="1:13" ht="21">
      <c r="A130" s="190"/>
      <c r="B130" s="580"/>
      <c r="C130" s="581"/>
      <c r="D130" s="581"/>
      <c r="E130" s="582"/>
      <c r="F130" s="184"/>
      <c r="G130" s="185"/>
      <c r="H130" s="143"/>
      <c r="I130" s="188">
        <f t="shared" si="15"/>
        <v>0</v>
      </c>
      <c r="J130" s="186"/>
      <c r="K130" s="141">
        <f>SUM(J130)*$F130</f>
        <v>0</v>
      </c>
      <c r="L130" s="189">
        <f t="shared" si="17"/>
        <v>0</v>
      </c>
      <c r="M130" s="187"/>
    </row>
    <row r="131" spans="1:13" ht="21" thickBot="1">
      <c r="A131" s="190"/>
      <c r="B131" s="191"/>
      <c r="C131" s="192"/>
      <c r="D131" s="588"/>
      <c r="E131" s="589"/>
      <c r="F131" s="184"/>
      <c r="G131" s="185"/>
      <c r="H131" s="143"/>
      <c r="I131" s="141">
        <f t="shared" si="15"/>
        <v>0</v>
      </c>
      <c r="J131" s="195"/>
      <c r="K131" s="141">
        <f>SUM(J131)*$F131</f>
        <v>0</v>
      </c>
      <c r="L131" s="143">
        <f t="shared" si="17"/>
        <v>0</v>
      </c>
      <c r="M131" s="196"/>
    </row>
    <row r="132" spans="1:13" ht="21">
      <c r="A132" s="212"/>
      <c r="B132" s="213"/>
      <c r="C132" s="214"/>
      <c r="D132" s="215"/>
      <c r="E132" s="215" t="s">
        <v>124</v>
      </c>
      <c r="F132" s="291"/>
      <c r="G132" s="215"/>
      <c r="H132" s="292"/>
      <c r="I132" s="220">
        <f>SUM(I121:I131)</f>
        <v>38255</v>
      </c>
      <c r="J132" s="221"/>
      <c r="K132" s="222">
        <f>SUM(K121:K131)</f>
        <v>3500</v>
      </c>
      <c r="L132" s="222">
        <f>SUM(L121:L131)</f>
        <v>41755</v>
      </c>
      <c r="M132" s="223"/>
    </row>
    <row r="133" spans="1:13" ht="21" thickBot="1">
      <c r="A133" s="224"/>
      <c r="B133" s="213"/>
      <c r="C133" s="214"/>
      <c r="D133" s="215"/>
      <c r="E133" s="215" t="s">
        <v>125</v>
      </c>
      <c r="F133" s="291"/>
      <c r="G133" s="215"/>
      <c r="H133" s="292"/>
      <c r="I133" s="226">
        <f>SUM(I110+I132)</f>
        <v>579311.52</v>
      </c>
      <c r="J133" s="227"/>
      <c r="K133" s="226">
        <f>SUM(K110+K132)</f>
        <v>120773</v>
      </c>
      <c r="L133" s="226">
        <f>SUM(L110+L132)</f>
        <v>700084.52</v>
      </c>
      <c r="M133" s="228"/>
    </row>
    <row r="134" spans="1:13" ht="24">
      <c r="A134" s="113"/>
      <c r="B134" s="113"/>
      <c r="C134" s="113"/>
      <c r="D134" s="10"/>
      <c r="E134" s="113"/>
      <c r="F134" s="30"/>
      <c r="G134" s="30"/>
      <c r="H134" s="30"/>
      <c r="I134" s="29"/>
      <c r="J134" s="29"/>
      <c r="K134" s="29"/>
      <c r="L134" s="29"/>
      <c r="M134" s="30"/>
    </row>
    <row r="135" spans="1:13" ht="24">
      <c r="A135" s="113"/>
      <c r="B135" s="113"/>
      <c r="C135" s="113"/>
      <c r="D135" s="10"/>
      <c r="E135" s="707" t="s">
        <v>121</v>
      </c>
      <c r="F135" s="585"/>
      <c r="G135" s="585"/>
      <c r="H135" s="585"/>
      <c r="I135" s="707" t="s">
        <v>104</v>
      </c>
      <c r="J135" s="707"/>
      <c r="K135" s="707"/>
      <c r="L135" s="707"/>
      <c r="M135" s="30"/>
    </row>
    <row r="136" spans="1:13" ht="24">
      <c r="A136" s="113"/>
      <c r="B136" s="113"/>
      <c r="C136" s="113"/>
      <c r="D136" s="10"/>
      <c r="E136" s="585" t="s">
        <v>253</v>
      </c>
      <c r="F136" s="585"/>
      <c r="G136" s="585"/>
      <c r="H136" s="585"/>
      <c r="I136" s="585" t="s">
        <v>257</v>
      </c>
      <c r="J136" s="585"/>
      <c r="K136" s="585"/>
      <c r="L136" s="585"/>
      <c r="M136" s="30"/>
    </row>
    <row r="137" spans="1:13" ht="24">
      <c r="A137" s="113"/>
      <c r="B137" s="113"/>
      <c r="C137" s="113"/>
      <c r="D137" s="10"/>
      <c r="E137" s="169"/>
      <c r="F137" s="169"/>
      <c r="G137" s="169"/>
      <c r="H137" s="169"/>
      <c r="I137" s="585" t="s">
        <v>212</v>
      </c>
      <c r="J137" s="585"/>
      <c r="K137" s="585"/>
      <c r="L137" s="585"/>
      <c r="M137" s="30"/>
    </row>
    <row r="138" spans="1:13" ht="24">
      <c r="A138" s="113"/>
      <c r="B138" s="113"/>
      <c r="C138" s="113"/>
      <c r="D138" s="10"/>
      <c r="E138" s="169"/>
      <c r="F138" s="169"/>
      <c r="G138" s="169"/>
      <c r="H138" s="169"/>
      <c r="I138" s="169"/>
      <c r="J138" s="169"/>
      <c r="K138" s="169"/>
      <c r="L138" s="169"/>
      <c r="M138" s="30"/>
    </row>
    <row r="139" spans="1:13" ht="24">
      <c r="A139" s="586" t="s">
        <v>26</v>
      </c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130" t="s">
        <v>101</v>
      </c>
      <c r="M139" s="130"/>
    </row>
    <row r="140" spans="1:13" ht="24">
      <c r="A140" s="180" t="s">
        <v>81</v>
      </c>
      <c r="B140" s="180"/>
      <c r="C140" s="175"/>
      <c r="D140" s="175"/>
      <c r="E140" s="293" t="str">
        <f>+E25</f>
        <v>ปรับปรุงระบบไฟฟ้าห้องเรียนพิเศษ อาคารเฉลิมพระเกียรติ 72 พรรษา ชั้น 2</v>
      </c>
      <c r="F140" s="170"/>
      <c r="G140" s="171"/>
      <c r="H140" s="172"/>
      <c r="I140" s="176"/>
      <c r="J140" s="175"/>
      <c r="K140" s="175"/>
      <c r="L140" s="175"/>
      <c r="M140" s="175"/>
    </row>
    <row r="141" spans="1:13" ht="21" thickBot="1">
      <c r="A141" s="587" t="s">
        <v>0</v>
      </c>
      <c r="B141" s="587"/>
      <c r="C141" s="587"/>
      <c r="D141" s="293" t="str">
        <f>+D118</f>
        <v>โรงเรียนปากเกร็ด จังหวัดนนทบุรี</v>
      </c>
      <c r="E141" s="293"/>
      <c r="F141" s="175"/>
      <c r="G141" s="175"/>
      <c r="H141" s="175"/>
      <c r="I141" s="177" t="s">
        <v>102</v>
      </c>
      <c r="J141" s="294" t="str">
        <f>+J26</f>
        <v>สพม.3 (นนทบุรี -พระนครศรีอยุธยา)</v>
      </c>
      <c r="K141" s="294"/>
      <c r="L141" s="294"/>
      <c r="M141" s="178"/>
    </row>
    <row r="142" spans="1:13" ht="21" thickTop="1">
      <c r="A142" s="593" t="s">
        <v>3</v>
      </c>
      <c r="B142" s="600" t="s">
        <v>4</v>
      </c>
      <c r="C142" s="601"/>
      <c r="D142" s="601"/>
      <c r="E142" s="601"/>
      <c r="F142" s="604" t="s">
        <v>11</v>
      </c>
      <c r="G142" s="606" t="s">
        <v>13</v>
      </c>
      <c r="H142" s="595" t="s">
        <v>19</v>
      </c>
      <c r="I142" s="596"/>
      <c r="J142" s="595" t="s">
        <v>15</v>
      </c>
      <c r="K142" s="596"/>
      <c r="L142" s="611" t="s">
        <v>17</v>
      </c>
      <c r="M142" s="593" t="s">
        <v>5</v>
      </c>
    </row>
    <row r="143" spans="1:13" ht="21" thickBot="1">
      <c r="A143" s="594"/>
      <c r="B143" s="602"/>
      <c r="C143" s="603"/>
      <c r="D143" s="603"/>
      <c r="E143" s="603"/>
      <c r="F143" s="605"/>
      <c r="G143" s="607"/>
      <c r="H143" s="27" t="s">
        <v>27</v>
      </c>
      <c r="I143" s="27" t="s">
        <v>16</v>
      </c>
      <c r="J143" s="27" t="s">
        <v>27</v>
      </c>
      <c r="K143" s="27" t="s">
        <v>16</v>
      </c>
      <c r="L143" s="612"/>
      <c r="M143" s="594"/>
    </row>
    <row r="144" spans="1:13" ht="21" thickTop="1">
      <c r="A144" s="137"/>
      <c r="B144" s="608"/>
      <c r="C144" s="609"/>
      <c r="D144" s="609"/>
      <c r="E144" s="610"/>
      <c r="F144" s="138"/>
      <c r="G144" s="139"/>
      <c r="H144" s="140"/>
      <c r="I144" s="295">
        <f aca="true" t="shared" si="18" ref="I144:I154">SUM(H144)*$F144</f>
        <v>0</v>
      </c>
      <c r="J144" s="142"/>
      <c r="K144" s="295">
        <f aca="true" t="shared" si="19" ref="K144:K151">SUM(J144)*$F144</f>
        <v>0</v>
      </c>
      <c r="L144" s="297">
        <f aca="true" t="shared" si="20" ref="L144:L154">SUM(,I144,K144)</f>
        <v>0</v>
      </c>
      <c r="M144" s="139"/>
    </row>
    <row r="145" spans="1:13" ht="21">
      <c r="A145" s="181"/>
      <c r="B145" s="580"/>
      <c r="C145" s="581"/>
      <c r="D145" s="581"/>
      <c r="E145" s="582"/>
      <c r="F145" s="148"/>
      <c r="G145" s="149"/>
      <c r="H145" s="150"/>
      <c r="I145" s="295">
        <f t="shared" si="18"/>
        <v>0</v>
      </c>
      <c r="J145" s="182"/>
      <c r="K145" s="295">
        <f t="shared" si="19"/>
        <v>0</v>
      </c>
      <c r="L145" s="297">
        <f t="shared" si="20"/>
        <v>0</v>
      </c>
      <c r="M145" s="149"/>
    </row>
    <row r="146" spans="1:13" ht="21">
      <c r="A146" s="183"/>
      <c r="B146" s="580"/>
      <c r="C146" s="581"/>
      <c r="D146" s="581"/>
      <c r="E146" s="582"/>
      <c r="F146" s="184"/>
      <c r="G146" s="185"/>
      <c r="H146" s="143"/>
      <c r="I146" s="295">
        <f t="shared" si="18"/>
        <v>0</v>
      </c>
      <c r="J146" s="186"/>
      <c r="K146" s="295">
        <f t="shared" si="19"/>
        <v>0</v>
      </c>
      <c r="L146" s="297">
        <f t="shared" si="20"/>
        <v>0</v>
      </c>
      <c r="M146" s="187"/>
    </row>
    <row r="147" spans="1:13" ht="21">
      <c r="A147" s="181"/>
      <c r="B147" s="597"/>
      <c r="C147" s="598"/>
      <c r="D147" s="598"/>
      <c r="E147" s="599"/>
      <c r="F147" s="184"/>
      <c r="G147" s="185"/>
      <c r="H147" s="143"/>
      <c r="I147" s="298">
        <f t="shared" si="18"/>
        <v>0</v>
      </c>
      <c r="J147" s="186"/>
      <c r="K147" s="298">
        <f t="shared" si="19"/>
        <v>0</v>
      </c>
      <c r="L147" s="301">
        <f t="shared" si="20"/>
        <v>0</v>
      </c>
      <c r="M147" s="187"/>
    </row>
    <row r="148" spans="1:13" ht="21">
      <c r="A148" s="190"/>
      <c r="B148" s="191"/>
      <c r="C148" s="192"/>
      <c r="D148" s="583"/>
      <c r="E148" s="584"/>
      <c r="F148" s="184"/>
      <c r="G148" s="185"/>
      <c r="H148" s="143"/>
      <c r="I148" s="295">
        <f t="shared" si="18"/>
        <v>0</v>
      </c>
      <c r="J148" s="195"/>
      <c r="K148" s="295">
        <f t="shared" si="19"/>
        <v>0</v>
      </c>
      <c r="L148" s="297">
        <f t="shared" si="20"/>
        <v>0</v>
      </c>
      <c r="M148" s="196"/>
    </row>
    <row r="149" spans="1:13" ht="21">
      <c r="A149" s="190"/>
      <c r="B149" s="191"/>
      <c r="C149" s="192"/>
      <c r="D149" s="583"/>
      <c r="E149" s="584"/>
      <c r="F149" s="197"/>
      <c r="G149" s="185"/>
      <c r="H149" s="143"/>
      <c r="I149" s="298">
        <f t="shared" si="18"/>
        <v>0</v>
      </c>
      <c r="J149" s="195"/>
      <c r="K149" s="295">
        <f t="shared" si="19"/>
        <v>0</v>
      </c>
      <c r="L149" s="301">
        <f t="shared" si="20"/>
        <v>0</v>
      </c>
      <c r="M149" s="196"/>
    </row>
    <row r="150" spans="1:13" ht="21">
      <c r="A150" s="190"/>
      <c r="B150" s="191"/>
      <c r="C150" s="192"/>
      <c r="D150" s="583"/>
      <c r="E150" s="584"/>
      <c r="F150" s="197"/>
      <c r="G150" s="185"/>
      <c r="H150" s="143"/>
      <c r="I150" s="295">
        <f t="shared" si="18"/>
        <v>0</v>
      </c>
      <c r="J150" s="195"/>
      <c r="K150" s="295">
        <f t="shared" si="19"/>
        <v>0</v>
      </c>
      <c r="L150" s="297">
        <f t="shared" si="20"/>
        <v>0</v>
      </c>
      <c r="M150" s="196"/>
    </row>
    <row r="151" spans="1:13" ht="21">
      <c r="A151" s="190"/>
      <c r="B151" s="191"/>
      <c r="C151" s="192"/>
      <c r="D151" s="583"/>
      <c r="E151" s="584"/>
      <c r="F151" s="184"/>
      <c r="G151" s="185"/>
      <c r="H151" s="143"/>
      <c r="I151" s="298">
        <f t="shared" si="18"/>
        <v>0</v>
      </c>
      <c r="J151" s="195"/>
      <c r="K151" s="298">
        <f t="shared" si="19"/>
        <v>0</v>
      </c>
      <c r="L151" s="301">
        <f t="shared" si="20"/>
        <v>0</v>
      </c>
      <c r="M151" s="196"/>
    </row>
    <row r="152" spans="1:13" ht="21">
      <c r="A152" s="181"/>
      <c r="B152" s="580"/>
      <c r="C152" s="581"/>
      <c r="D152" s="581"/>
      <c r="E152" s="582"/>
      <c r="F152" s="198"/>
      <c r="G152" s="199"/>
      <c r="H152" s="200"/>
      <c r="I152" s="295">
        <f t="shared" si="18"/>
        <v>0</v>
      </c>
      <c r="J152" s="201"/>
      <c r="K152" s="302">
        <f>SUM(K148:K151)</f>
        <v>0</v>
      </c>
      <c r="L152" s="297">
        <f t="shared" si="20"/>
        <v>0</v>
      </c>
      <c r="M152" s="196"/>
    </row>
    <row r="153" spans="1:13" ht="21">
      <c r="A153" s="190"/>
      <c r="B153" s="580"/>
      <c r="C153" s="581"/>
      <c r="D153" s="581"/>
      <c r="E153" s="582"/>
      <c r="F153" s="184"/>
      <c r="G153" s="185"/>
      <c r="H153" s="143"/>
      <c r="I153" s="298">
        <f t="shared" si="18"/>
        <v>0</v>
      </c>
      <c r="J153" s="186"/>
      <c r="K153" s="295">
        <f>SUM(J153)*$F153</f>
        <v>0</v>
      </c>
      <c r="L153" s="301">
        <f t="shared" si="20"/>
        <v>0</v>
      </c>
      <c r="M153" s="187"/>
    </row>
    <row r="154" spans="1:13" ht="21" thickBot="1">
      <c r="A154" s="190"/>
      <c r="B154" s="191"/>
      <c r="C154" s="192"/>
      <c r="D154" s="588"/>
      <c r="E154" s="589"/>
      <c r="F154" s="184"/>
      <c r="G154" s="185"/>
      <c r="H154" s="143"/>
      <c r="I154" s="295">
        <f t="shared" si="18"/>
        <v>0</v>
      </c>
      <c r="J154" s="195"/>
      <c r="K154" s="295">
        <f>SUM(J154)*$F154</f>
        <v>0</v>
      </c>
      <c r="L154" s="297">
        <f t="shared" si="20"/>
        <v>0</v>
      </c>
      <c r="M154" s="196"/>
    </row>
    <row r="155" spans="1:13" ht="21">
      <c r="A155" s="212"/>
      <c r="B155" s="213"/>
      <c r="C155" s="214"/>
      <c r="D155" s="215"/>
      <c r="E155" s="215" t="s">
        <v>133</v>
      </c>
      <c r="F155" s="291"/>
      <c r="G155" s="215"/>
      <c r="H155" s="292"/>
      <c r="I155" s="299">
        <f>SUM(I144:I154)</f>
        <v>0</v>
      </c>
      <c r="J155" s="221"/>
      <c r="K155" s="303">
        <f>SUM(K144:K154)</f>
        <v>0</v>
      </c>
      <c r="L155" s="303">
        <f>SUM(L144:L154)</f>
        <v>0</v>
      </c>
      <c r="M155" s="223"/>
    </row>
    <row r="156" spans="1:13" ht="21" thickBot="1">
      <c r="A156" s="224"/>
      <c r="B156" s="213"/>
      <c r="C156" s="214"/>
      <c r="D156" s="215"/>
      <c r="E156" s="215" t="s">
        <v>134</v>
      </c>
      <c r="F156" s="291"/>
      <c r="G156" s="215"/>
      <c r="H156" s="292"/>
      <c r="I156" s="300">
        <f>SUM(I133+I155)</f>
        <v>579311.52</v>
      </c>
      <c r="J156" s="227"/>
      <c r="K156" s="300">
        <f>SUM(K133+K155)</f>
        <v>120773</v>
      </c>
      <c r="L156" s="300">
        <f>SUM(L133+L155)</f>
        <v>700084.52</v>
      </c>
      <c r="M156" s="228"/>
    </row>
    <row r="157" spans="1:13" ht="24">
      <c r="A157" s="113"/>
      <c r="B157" s="113"/>
      <c r="C157" s="113"/>
      <c r="D157" s="10"/>
      <c r="E157" s="113"/>
      <c r="F157" s="30"/>
      <c r="G157" s="30"/>
      <c r="H157" s="30"/>
      <c r="I157" s="29"/>
      <c r="J157" s="29"/>
      <c r="K157" s="29"/>
      <c r="L157" s="29"/>
      <c r="M157" s="30"/>
    </row>
    <row r="158" spans="1:13" ht="24">
      <c r="A158" s="113"/>
      <c r="B158" s="113"/>
      <c r="C158" s="113"/>
      <c r="D158" s="10"/>
      <c r="E158" s="707" t="s">
        <v>121</v>
      </c>
      <c r="F158" s="585"/>
      <c r="G158" s="585"/>
      <c r="H158" s="585"/>
      <c r="I158" s="707" t="s">
        <v>104</v>
      </c>
      <c r="J158" s="707"/>
      <c r="K158" s="707"/>
      <c r="L158" s="707"/>
      <c r="M158" s="30"/>
    </row>
    <row r="159" spans="1:13" ht="24">
      <c r="A159" s="113"/>
      <c r="B159" s="113"/>
      <c r="C159" s="113"/>
      <c r="D159" s="10"/>
      <c r="E159" s="585" t="s">
        <v>105</v>
      </c>
      <c r="F159" s="585"/>
      <c r="G159" s="585"/>
      <c r="H159" s="585"/>
      <c r="I159" s="585" t="s">
        <v>105</v>
      </c>
      <c r="J159" s="585"/>
      <c r="K159" s="585"/>
      <c r="L159" s="585"/>
      <c r="M159" s="30"/>
    </row>
    <row r="160" spans="1:13" ht="24">
      <c r="A160" s="113"/>
      <c r="B160" s="113"/>
      <c r="C160" s="113"/>
      <c r="D160" s="10"/>
      <c r="E160" s="169"/>
      <c r="F160" s="169"/>
      <c r="G160" s="169"/>
      <c r="H160" s="169"/>
      <c r="I160" s="585" t="s">
        <v>106</v>
      </c>
      <c r="J160" s="585"/>
      <c r="K160" s="585"/>
      <c r="L160" s="585"/>
      <c r="M160" s="30"/>
    </row>
  </sheetData>
  <sheetProtection/>
  <mergeCells count="187">
    <mergeCell ref="B125:E125"/>
    <mergeCell ref="B126:E126"/>
    <mergeCell ref="K4:M4"/>
    <mergeCell ref="B33:E33"/>
    <mergeCell ref="B34:E34"/>
    <mergeCell ref="B35:E35"/>
    <mergeCell ref="B36:E36"/>
    <mergeCell ref="B39:E39"/>
    <mergeCell ref="B37:E37"/>
    <mergeCell ref="B38:E38"/>
    <mergeCell ref="M27:M28"/>
    <mergeCell ref="B29:E29"/>
    <mergeCell ref="I160:L160"/>
    <mergeCell ref="B153:E153"/>
    <mergeCell ref="D154:E154"/>
    <mergeCell ref="E158:H158"/>
    <mergeCell ref="I158:L158"/>
    <mergeCell ref="E159:H159"/>
    <mergeCell ref="I159:L159"/>
    <mergeCell ref="B147:E147"/>
    <mergeCell ref="D148:E148"/>
    <mergeCell ref="D149:E149"/>
    <mergeCell ref="D150:E150"/>
    <mergeCell ref="D151:E151"/>
    <mergeCell ref="B152:E152"/>
    <mergeCell ref="J142:K142"/>
    <mergeCell ref="H142:I142"/>
    <mergeCell ref="L142:L143"/>
    <mergeCell ref="M142:M143"/>
    <mergeCell ref="B144:E144"/>
    <mergeCell ref="B145:E145"/>
    <mergeCell ref="B146:E146"/>
    <mergeCell ref="A141:C141"/>
    <mergeCell ref="A142:A143"/>
    <mergeCell ref="B142:E143"/>
    <mergeCell ref="F142:F143"/>
    <mergeCell ref="G142:G143"/>
    <mergeCell ref="E135:H135"/>
    <mergeCell ref="I135:L135"/>
    <mergeCell ref="E136:H136"/>
    <mergeCell ref="I136:L136"/>
    <mergeCell ref="I137:L137"/>
    <mergeCell ref="A139:K139"/>
    <mergeCell ref="D127:E127"/>
    <mergeCell ref="D128:E128"/>
    <mergeCell ref="B129:E129"/>
    <mergeCell ref="B130:E130"/>
    <mergeCell ref="D131:E131"/>
    <mergeCell ref="M119:M120"/>
    <mergeCell ref="B121:E121"/>
    <mergeCell ref="B122:E122"/>
    <mergeCell ref="B123:E123"/>
    <mergeCell ref="B124:E124"/>
    <mergeCell ref="I114:L114"/>
    <mergeCell ref="A116:K116"/>
    <mergeCell ref="A118:C118"/>
    <mergeCell ref="A119:A120"/>
    <mergeCell ref="B119:E120"/>
    <mergeCell ref="F119:F120"/>
    <mergeCell ref="G119:G120"/>
    <mergeCell ref="H119:I119"/>
    <mergeCell ref="J119:K119"/>
    <mergeCell ref="L119:L120"/>
    <mergeCell ref="B107:E107"/>
    <mergeCell ref="E112:H112"/>
    <mergeCell ref="I112:L112"/>
    <mergeCell ref="E113:H113"/>
    <mergeCell ref="I113:L113"/>
    <mergeCell ref="B108:E108"/>
    <mergeCell ref="B101:E101"/>
    <mergeCell ref="B106:E106"/>
    <mergeCell ref="B102:E102"/>
    <mergeCell ref="B103:E103"/>
    <mergeCell ref="B104:E104"/>
    <mergeCell ref="B105:E105"/>
    <mergeCell ref="J96:K96"/>
    <mergeCell ref="L96:L97"/>
    <mergeCell ref="M96:M97"/>
    <mergeCell ref="B98:E98"/>
    <mergeCell ref="B99:E99"/>
    <mergeCell ref="B100:E100"/>
    <mergeCell ref="A95:C95"/>
    <mergeCell ref="A96:A97"/>
    <mergeCell ref="B96:E97"/>
    <mergeCell ref="F96:F97"/>
    <mergeCell ref="G96:G97"/>
    <mergeCell ref="H96:I96"/>
    <mergeCell ref="E89:H89"/>
    <mergeCell ref="I89:L89"/>
    <mergeCell ref="E90:H90"/>
    <mergeCell ref="I90:L90"/>
    <mergeCell ref="I91:L91"/>
    <mergeCell ref="A93:K93"/>
    <mergeCell ref="B83:E83"/>
    <mergeCell ref="B84:E84"/>
    <mergeCell ref="B80:E80"/>
    <mergeCell ref="B81:E81"/>
    <mergeCell ref="B82:E82"/>
    <mergeCell ref="B85:E85"/>
    <mergeCell ref="M73:M74"/>
    <mergeCell ref="B75:E75"/>
    <mergeCell ref="B76:E76"/>
    <mergeCell ref="B77:E77"/>
    <mergeCell ref="B78:E78"/>
    <mergeCell ref="B79:E79"/>
    <mergeCell ref="I68:L68"/>
    <mergeCell ref="A70:K70"/>
    <mergeCell ref="A72:C72"/>
    <mergeCell ref="A73:A74"/>
    <mergeCell ref="B73:E74"/>
    <mergeCell ref="F73:F74"/>
    <mergeCell ref="G73:G74"/>
    <mergeCell ref="H73:I73"/>
    <mergeCell ref="J73:K73"/>
    <mergeCell ref="L73:L74"/>
    <mergeCell ref="B61:E61"/>
    <mergeCell ref="E66:H66"/>
    <mergeCell ref="I66:L66"/>
    <mergeCell ref="E67:H67"/>
    <mergeCell ref="I67:L67"/>
    <mergeCell ref="B62:E62"/>
    <mergeCell ref="B55:E55"/>
    <mergeCell ref="B60:E60"/>
    <mergeCell ref="B56:E56"/>
    <mergeCell ref="B57:E57"/>
    <mergeCell ref="B58:E58"/>
    <mergeCell ref="B59:E59"/>
    <mergeCell ref="J50:K50"/>
    <mergeCell ref="L50:L51"/>
    <mergeCell ref="M50:M51"/>
    <mergeCell ref="B52:E52"/>
    <mergeCell ref="B53:E53"/>
    <mergeCell ref="B54:E54"/>
    <mergeCell ref="A49:C49"/>
    <mergeCell ref="A50:A51"/>
    <mergeCell ref="B50:E51"/>
    <mergeCell ref="F50:F51"/>
    <mergeCell ref="G50:G51"/>
    <mergeCell ref="H50:I50"/>
    <mergeCell ref="E43:H43"/>
    <mergeCell ref="I43:L43"/>
    <mergeCell ref="E44:H44"/>
    <mergeCell ref="I44:L44"/>
    <mergeCell ref="I45:L45"/>
    <mergeCell ref="A47:K47"/>
    <mergeCell ref="B30:E30"/>
    <mergeCell ref="B31:E31"/>
    <mergeCell ref="B32:E32"/>
    <mergeCell ref="I22:L22"/>
    <mergeCell ref="A24:K24"/>
    <mergeCell ref="A26:C26"/>
    <mergeCell ref="A27:A28"/>
    <mergeCell ref="B27:E28"/>
    <mergeCell ref="F27:F28"/>
    <mergeCell ref="G27:G28"/>
    <mergeCell ref="H27:I27"/>
    <mergeCell ref="J27:K27"/>
    <mergeCell ref="L27:L28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tabSelected="1" zoomScale="115" zoomScaleNormal="115" zoomScalePageLayoutView="0" workbookViewId="0" topLeftCell="A10">
      <selection activeCell="K19" sqref="K19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0.71875" style="0" customWidth="1"/>
    <col min="7" max="7" width="4.140625" style="0" customWidth="1"/>
    <col min="8" max="8" width="3.421875" style="0" customWidth="1"/>
    <col min="9" max="9" width="14.0039062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4">
      <c r="A1" s="509" t="s">
        <v>167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380" t="s">
        <v>107</v>
      </c>
    </row>
    <row r="2" spans="1:12" ht="24">
      <c r="A2" s="381" t="s">
        <v>10</v>
      </c>
      <c r="B2" s="525" t="s">
        <v>68</v>
      </c>
      <c r="C2" s="525"/>
      <c r="D2" s="525"/>
      <c r="E2" s="526" t="str">
        <f>+'ปร.4เจ็ดหน้า'!E2</f>
        <v>ปรับปรุงระบบไฟฟ้าห้องเรียนพิเศษ อาคารเฉลิมพระเกียรติ 72 พรรษา ชั้น 2</v>
      </c>
      <c r="F2" s="526"/>
      <c r="G2" s="526"/>
      <c r="H2" s="526"/>
      <c r="I2" s="526"/>
      <c r="J2" s="526"/>
      <c r="K2" s="526"/>
      <c r="L2" s="526"/>
    </row>
    <row r="3" spans="1:12" ht="24">
      <c r="A3" s="382" t="s">
        <v>10</v>
      </c>
      <c r="B3" s="383" t="s">
        <v>0</v>
      </c>
      <c r="C3" s="383"/>
      <c r="D3" s="383"/>
      <c r="E3" s="383" t="str">
        <f>+'ปร.4เจ็ดหน้า'!D3</f>
        <v>โรงเรียนปากเกร็ด จังหวัดนนทบุรี</v>
      </c>
      <c r="F3" s="444"/>
      <c r="G3" s="444"/>
      <c r="H3" s="444"/>
      <c r="I3" s="444"/>
      <c r="J3" s="423" t="s">
        <v>166</v>
      </c>
      <c r="K3" s="823" t="s">
        <v>179</v>
      </c>
      <c r="L3" s="823"/>
    </row>
    <row r="4" spans="1:12" ht="24">
      <c r="A4" s="382" t="s">
        <v>10</v>
      </c>
      <c r="B4" s="387" t="s">
        <v>1</v>
      </c>
      <c r="C4" s="387"/>
      <c r="D4" s="387"/>
      <c r="E4" s="445" t="str">
        <f>+'ปร.4เจ็ดหน้า'!J3</f>
        <v>สพม.3 (นนทบุรี -พระนครศรีอยุธยา)</v>
      </c>
      <c r="F4" s="384"/>
      <c r="G4" s="384"/>
      <c r="H4" s="384"/>
      <c r="I4" s="384"/>
      <c r="J4" s="384"/>
      <c r="K4" s="384"/>
      <c r="L4" s="384"/>
    </row>
    <row r="5" spans="1:12" ht="24">
      <c r="A5" s="382" t="s">
        <v>10</v>
      </c>
      <c r="B5" s="498" t="s">
        <v>69</v>
      </c>
      <c r="C5" s="498"/>
      <c r="D5" s="498"/>
      <c r="E5" s="498"/>
      <c r="F5" s="498"/>
      <c r="G5" s="498"/>
      <c r="H5" s="498"/>
      <c r="I5" s="388" t="s">
        <v>11</v>
      </c>
      <c r="J5" s="112">
        <v>6</v>
      </c>
      <c r="K5" s="498" t="s">
        <v>12</v>
      </c>
      <c r="L5" s="498"/>
    </row>
    <row r="6" spans="1:12" ht="24">
      <c r="A6" s="382" t="s">
        <v>10</v>
      </c>
      <c r="B6" s="384" t="s">
        <v>2</v>
      </c>
      <c r="C6" s="384"/>
      <c r="D6" s="384"/>
      <c r="E6" s="824">
        <v>242291</v>
      </c>
      <c r="F6" s="824"/>
      <c r="G6" s="824"/>
      <c r="H6" s="824"/>
      <c r="I6" s="508" t="s">
        <v>67</v>
      </c>
      <c r="J6" s="508"/>
      <c r="K6" s="507" t="s">
        <v>67</v>
      </c>
      <c r="L6" s="507"/>
    </row>
    <row r="7" spans="1:12" ht="24.75" thickBot="1">
      <c r="A7" s="389"/>
      <c r="B7" s="389"/>
      <c r="C7" s="390"/>
      <c r="D7" s="390"/>
      <c r="E7" s="390"/>
      <c r="F7" s="390"/>
      <c r="G7" s="390"/>
      <c r="H7" s="390"/>
      <c r="I7" s="390"/>
      <c r="J7" s="390"/>
      <c r="K7" s="390"/>
      <c r="L7" s="390"/>
    </row>
    <row r="8" spans="1:12" ht="24.75" thickTop="1">
      <c r="A8" s="513" t="s">
        <v>3</v>
      </c>
      <c r="B8" s="527" t="s">
        <v>4</v>
      </c>
      <c r="C8" s="528"/>
      <c r="D8" s="528"/>
      <c r="E8" s="528"/>
      <c r="F8" s="528"/>
      <c r="G8" s="528"/>
      <c r="H8" s="528"/>
      <c r="I8" s="391" t="s">
        <v>24</v>
      </c>
      <c r="J8" s="536" t="s">
        <v>28</v>
      </c>
      <c r="K8" s="392" t="s">
        <v>21</v>
      </c>
      <c r="L8" s="513" t="s">
        <v>5</v>
      </c>
    </row>
    <row r="9" spans="1:12" ht="24.75" thickBot="1">
      <c r="A9" s="514"/>
      <c r="B9" s="530"/>
      <c r="C9" s="531"/>
      <c r="D9" s="531"/>
      <c r="E9" s="531"/>
      <c r="F9" s="531"/>
      <c r="G9" s="531"/>
      <c r="H9" s="531"/>
      <c r="I9" s="393" t="s">
        <v>130</v>
      </c>
      <c r="J9" s="537"/>
      <c r="K9" s="393" t="s">
        <v>22</v>
      </c>
      <c r="L9" s="514"/>
    </row>
    <row r="10" spans="1:12" ht="24.75" thickTop="1">
      <c r="A10" s="394">
        <v>1</v>
      </c>
      <c r="B10" s="538" t="s">
        <v>83</v>
      </c>
      <c r="C10" s="539"/>
      <c r="D10" s="539"/>
      <c r="E10" s="539"/>
      <c r="F10" s="539"/>
      <c r="G10" s="539"/>
      <c r="H10" s="539"/>
      <c r="I10" s="395">
        <f>+'ปร.4เจ็ดหน้า'!L156</f>
        <v>700084.52</v>
      </c>
      <c r="J10" s="396">
        <v>1.3074</v>
      </c>
      <c r="K10" s="395">
        <f>I10*J10</f>
        <v>915290.501448</v>
      </c>
      <c r="L10" s="397"/>
    </row>
    <row r="11" spans="1:12" ht="24">
      <c r="A11" s="398"/>
      <c r="B11" s="499"/>
      <c r="C11" s="498"/>
      <c r="D11" s="498"/>
      <c r="E11" s="498"/>
      <c r="F11" s="498"/>
      <c r="G11" s="498"/>
      <c r="H11" s="498"/>
      <c r="I11" s="399"/>
      <c r="J11" s="400"/>
      <c r="K11" s="399"/>
      <c r="L11" s="401"/>
    </row>
    <row r="12" spans="1:12" ht="24">
      <c r="A12" s="398"/>
      <c r="B12" s="825"/>
      <c r="C12" s="826"/>
      <c r="D12" s="826"/>
      <c r="E12" s="826"/>
      <c r="F12" s="826"/>
      <c r="G12" s="826"/>
      <c r="H12" s="826"/>
      <c r="I12" s="403"/>
      <c r="J12" s="400"/>
      <c r="K12" s="399"/>
      <c r="L12" s="401"/>
    </row>
    <row r="13" spans="1:12" ht="24">
      <c r="A13" s="398"/>
      <c r="B13" s="827"/>
      <c r="C13" s="828"/>
      <c r="D13" s="828"/>
      <c r="E13" s="828"/>
      <c r="F13" s="828"/>
      <c r="G13" s="828"/>
      <c r="H13" s="829"/>
      <c r="I13" s="400"/>
      <c r="J13" s="400"/>
      <c r="K13" s="406"/>
      <c r="L13" s="401"/>
    </row>
    <row r="14" spans="1:12" ht="21">
      <c r="A14" s="407"/>
      <c r="B14" s="495"/>
      <c r="C14" s="496"/>
      <c r="D14" s="496"/>
      <c r="E14" s="496"/>
      <c r="F14" s="496"/>
      <c r="G14" s="496"/>
      <c r="H14" s="408"/>
      <c r="I14" s="409"/>
      <c r="J14" s="409"/>
      <c r="K14" s="410"/>
      <c r="L14" s="411"/>
    </row>
    <row r="15" spans="1:12" ht="21">
      <c r="A15" s="411"/>
      <c r="B15" s="491"/>
      <c r="C15" s="492"/>
      <c r="D15" s="492"/>
      <c r="E15" s="492"/>
      <c r="F15" s="492"/>
      <c r="G15" s="492"/>
      <c r="H15" s="402"/>
      <c r="I15" s="409"/>
      <c r="J15" s="409"/>
      <c r="K15" s="410"/>
      <c r="L15" s="411"/>
    </row>
    <row r="16" spans="1:12" ht="21">
      <c r="A16" s="411"/>
      <c r="B16" s="491"/>
      <c r="C16" s="492"/>
      <c r="D16" s="492"/>
      <c r="E16" s="492"/>
      <c r="F16" s="492"/>
      <c r="G16" s="492"/>
      <c r="H16" s="402"/>
      <c r="I16" s="409"/>
      <c r="J16" s="409"/>
      <c r="K16" s="410"/>
      <c r="L16" s="411"/>
    </row>
    <row r="17" spans="1:12" ht="21" thickBot="1">
      <c r="A17" s="412"/>
      <c r="B17" s="505"/>
      <c r="C17" s="506"/>
      <c r="D17" s="506"/>
      <c r="E17" s="506"/>
      <c r="F17" s="506"/>
      <c r="G17" s="506"/>
      <c r="H17" s="413"/>
      <c r="I17" s="414"/>
      <c r="J17" s="414"/>
      <c r="K17" s="415"/>
      <c r="L17" s="412"/>
    </row>
    <row r="18" spans="1:12" ht="24.75" thickTop="1">
      <c r="A18" s="533" t="s">
        <v>23</v>
      </c>
      <c r="B18" s="830"/>
      <c r="C18" s="830"/>
      <c r="D18" s="830"/>
      <c r="E18" s="830"/>
      <c r="F18" s="830"/>
      <c r="G18" s="830"/>
      <c r="H18" s="830"/>
      <c r="I18" s="534"/>
      <c r="J18" s="535"/>
      <c r="K18" s="416">
        <f>SUM(K10:K17)</f>
        <v>915290.501448</v>
      </c>
      <c r="L18" s="417"/>
    </row>
    <row r="19" spans="1:12" ht="24.75" thickBot="1">
      <c r="A19" s="510" t="str">
        <f>"("&amp;_xlfn.BAHTTEXT(K19)&amp;")"</f>
        <v>(เก้าแสนหนึ่งหมื่นห้าพันสองร้อยบาทถ้วน)</v>
      </c>
      <c r="B19" s="511"/>
      <c r="C19" s="511"/>
      <c r="D19" s="511"/>
      <c r="E19" s="511"/>
      <c r="F19" s="511"/>
      <c r="G19" s="511"/>
      <c r="H19" s="511"/>
      <c r="I19" s="511"/>
      <c r="J19" s="418" t="s">
        <v>29</v>
      </c>
      <c r="K19" s="419">
        <f>ROUNDDOWN(K18,-2)</f>
        <v>915200</v>
      </c>
      <c r="L19" s="420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4">
      <c r="A21" s="14"/>
      <c r="B21" s="546" t="s">
        <v>71</v>
      </c>
      <c r="C21" s="546"/>
      <c r="D21" s="546"/>
      <c r="E21" s="546"/>
      <c r="F21" s="546"/>
      <c r="G21" s="518"/>
      <c r="H21" s="518"/>
      <c r="I21" s="518"/>
      <c r="J21" s="518"/>
      <c r="K21" s="518"/>
      <c r="L21" s="518"/>
    </row>
    <row r="22" spans="1:12" ht="24">
      <c r="A22" s="6"/>
      <c r="G22" s="493" t="s">
        <v>256</v>
      </c>
      <c r="H22" s="493"/>
      <c r="I22" s="493"/>
      <c r="J22" s="518" t="s">
        <v>181</v>
      </c>
      <c r="K22" s="518"/>
      <c r="L22" s="518"/>
    </row>
    <row r="23" spans="1:9" ht="24">
      <c r="A23" s="14"/>
      <c r="B23" s="546" t="s">
        <v>74</v>
      </c>
      <c r="C23" s="546"/>
      <c r="D23" s="546"/>
      <c r="E23" s="546"/>
      <c r="F23" s="546"/>
      <c r="G23" s="447"/>
      <c r="H23" s="447"/>
      <c r="I23" s="447"/>
    </row>
    <row r="24" spans="1:12" ht="24">
      <c r="A24" s="6"/>
      <c r="G24" s="493" t="s">
        <v>258</v>
      </c>
      <c r="H24" s="493"/>
      <c r="I24" s="493"/>
      <c r="J24" s="723" t="s">
        <v>86</v>
      </c>
      <c r="K24" s="723"/>
      <c r="L24" s="723"/>
    </row>
    <row r="25" spans="1:12" ht="24">
      <c r="A25" s="14"/>
      <c r="B25" s="546" t="s">
        <v>74</v>
      </c>
      <c r="C25" s="546"/>
      <c r="D25" s="546"/>
      <c r="E25" s="546"/>
      <c r="F25" s="546"/>
      <c r="G25" s="447"/>
      <c r="H25" s="447"/>
      <c r="I25" s="447"/>
      <c r="J25" s="723" t="s">
        <v>255</v>
      </c>
      <c r="K25" s="723"/>
      <c r="L25" s="723"/>
    </row>
    <row r="26" spans="1:12" ht="24">
      <c r="A26" s="6"/>
      <c r="G26" s="493" t="s">
        <v>259</v>
      </c>
      <c r="H26" s="493"/>
      <c r="I26" s="493"/>
      <c r="J26" s="723" t="s">
        <v>86</v>
      </c>
      <c r="K26" s="723"/>
      <c r="L26" s="723"/>
    </row>
    <row r="27" spans="1:12" ht="24">
      <c r="A27" s="103"/>
      <c r="B27" s="546" t="s">
        <v>76</v>
      </c>
      <c r="C27" s="546"/>
      <c r="D27" s="546"/>
      <c r="E27" s="546"/>
      <c r="F27" s="546"/>
      <c r="G27" s="447"/>
      <c r="H27" s="447"/>
      <c r="I27" s="447"/>
      <c r="J27" s="723" t="s">
        <v>255</v>
      </c>
      <c r="K27" s="723"/>
      <c r="L27" s="723"/>
    </row>
    <row r="28" spans="1:12" ht="23.25">
      <c r="A28" s="104"/>
      <c r="G28" s="493" t="s">
        <v>260</v>
      </c>
      <c r="H28" s="493"/>
      <c r="I28" s="493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J29" s="723" t="s">
        <v>255</v>
      </c>
      <c r="K29" s="723"/>
      <c r="L29" s="723"/>
    </row>
  </sheetData>
  <sheetProtection/>
  <mergeCells count="44">
    <mergeCell ref="B27:F27"/>
    <mergeCell ref="J28:L28"/>
    <mergeCell ref="J24:L24"/>
    <mergeCell ref="G24:I24"/>
    <mergeCell ref="J25:L25"/>
    <mergeCell ref="B25:F25"/>
    <mergeCell ref="J26:L26"/>
    <mergeCell ref="B29:F29"/>
    <mergeCell ref="G28:I28"/>
    <mergeCell ref="J29:L29"/>
    <mergeCell ref="G26:I26"/>
    <mergeCell ref="J27:L27"/>
    <mergeCell ref="G21:I21"/>
    <mergeCell ref="J21:L21"/>
    <mergeCell ref="B21:F21"/>
    <mergeCell ref="G22:I22"/>
    <mergeCell ref="J22:L22"/>
    <mergeCell ref="B23:F23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I6:J6"/>
    <mergeCell ref="K6:L6"/>
    <mergeCell ref="A8:A9"/>
    <mergeCell ref="B8:H9"/>
    <mergeCell ref="J8:J9"/>
    <mergeCell ref="L8:L9"/>
    <mergeCell ref="E6:H6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1"/>
  <sheetViews>
    <sheetView zoomScalePageLayoutView="0" workbookViewId="0" topLeftCell="A16">
      <selection activeCell="F5" sqref="F5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4.75">
      <c r="A1" s="569" t="s">
        <v>20</v>
      </c>
      <c r="B1" s="569"/>
      <c r="C1" s="569"/>
      <c r="D1" s="569"/>
      <c r="E1" s="569"/>
      <c r="F1" s="569"/>
      <c r="G1" s="569"/>
      <c r="H1" s="569"/>
      <c r="I1" s="569"/>
      <c r="J1" s="569"/>
      <c r="K1" s="421" t="s">
        <v>99</v>
      </c>
    </row>
    <row r="2" spans="1:11" ht="24">
      <c r="A2" s="525" t="s">
        <v>68</v>
      </c>
      <c r="B2" s="525"/>
      <c r="C2" s="525"/>
      <c r="D2" s="526" t="str">
        <f>+'ปร.4เจ็ดหน้า'!E2</f>
        <v>ปรับปรุงระบบไฟฟ้าห้องเรียนพิเศษ อาคารเฉลิมพระเกียรติ 72 พรรษา ชั้น 2</v>
      </c>
      <c r="E2" s="526"/>
      <c r="F2" s="526"/>
      <c r="G2" s="526"/>
      <c r="H2" s="526"/>
      <c r="I2" s="526"/>
      <c r="J2" s="526"/>
      <c r="K2" s="526"/>
    </row>
    <row r="3" spans="1:11" ht="24">
      <c r="A3" s="497" t="s">
        <v>0</v>
      </c>
      <c r="B3" s="497"/>
      <c r="C3" s="497"/>
      <c r="D3" s="831" t="str">
        <f>+'ปร.4เจ็ดหน้า'!D3</f>
        <v>โรงเรียนปากเกร็ด จังหวัดนนทบุรี</v>
      </c>
      <c r="E3" s="831"/>
      <c r="F3" s="831"/>
      <c r="G3" s="832" t="s">
        <v>166</v>
      </c>
      <c r="H3" s="832"/>
      <c r="I3" s="498" t="s">
        <v>179</v>
      </c>
      <c r="J3" s="498"/>
      <c r="K3" s="498"/>
    </row>
    <row r="4" spans="1:11" ht="24">
      <c r="A4" s="497" t="s">
        <v>1</v>
      </c>
      <c r="B4" s="497"/>
      <c r="C4" s="384"/>
      <c r="D4" s="446" t="str">
        <f>+'ปร.4เจ็ดหน้า'!J3</f>
        <v>สพม.3 (นนทบุรี -พระนครศรีอยุธยา)</v>
      </c>
      <c r="E4" s="384"/>
      <c r="F4" s="384"/>
      <c r="G4" s="384"/>
      <c r="H4" s="384"/>
      <c r="I4" s="384"/>
      <c r="J4" s="384"/>
      <c r="K4" s="384"/>
    </row>
    <row r="5" spans="1:11" ht="24">
      <c r="A5" s="498" t="s">
        <v>70</v>
      </c>
      <c r="B5" s="498"/>
      <c r="C5" s="498"/>
      <c r="D5" s="498"/>
      <c r="E5" s="498"/>
      <c r="F5" s="424"/>
      <c r="G5" s="508" t="s">
        <v>11</v>
      </c>
      <c r="H5" s="508"/>
      <c r="I5" s="555">
        <v>6</v>
      </c>
      <c r="J5" s="555"/>
      <c r="K5" s="425" t="s">
        <v>12</v>
      </c>
    </row>
    <row r="6" spans="1:11" ht="24">
      <c r="A6" s="498" t="s">
        <v>2</v>
      </c>
      <c r="B6" s="498"/>
      <c r="C6" s="498"/>
      <c r="D6" s="498"/>
      <c r="E6" s="833">
        <v>242291</v>
      </c>
      <c r="F6" s="833"/>
      <c r="G6" s="498"/>
      <c r="H6" s="498"/>
      <c r="I6" s="498"/>
      <c r="J6" s="507"/>
      <c r="K6" s="507"/>
    </row>
    <row r="7" spans="1:11" ht="24.75" thickBo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1" ht="24.75" thickTop="1">
      <c r="A8" s="567" t="s">
        <v>3</v>
      </c>
      <c r="B8" s="527" t="s">
        <v>4</v>
      </c>
      <c r="C8" s="528"/>
      <c r="D8" s="528"/>
      <c r="E8" s="528"/>
      <c r="F8" s="528"/>
      <c r="G8" s="529"/>
      <c r="H8" s="573" t="s">
        <v>21</v>
      </c>
      <c r="I8" s="574"/>
      <c r="J8" s="575"/>
      <c r="K8" s="567" t="s">
        <v>5</v>
      </c>
    </row>
    <row r="9" spans="1:11" ht="24.75" thickBot="1">
      <c r="A9" s="568"/>
      <c r="B9" s="530"/>
      <c r="C9" s="531"/>
      <c r="D9" s="531"/>
      <c r="E9" s="531"/>
      <c r="F9" s="531"/>
      <c r="G9" s="532"/>
      <c r="H9" s="557" t="s">
        <v>22</v>
      </c>
      <c r="I9" s="558"/>
      <c r="J9" s="559"/>
      <c r="K9" s="568"/>
    </row>
    <row r="10" spans="1:11" ht="24.75" thickTop="1">
      <c r="A10" s="397"/>
      <c r="B10" s="563" t="s">
        <v>6</v>
      </c>
      <c r="C10" s="564"/>
      <c r="D10" s="564"/>
      <c r="E10" s="564"/>
      <c r="F10" s="564"/>
      <c r="G10" s="565"/>
      <c r="H10" s="570"/>
      <c r="I10" s="571"/>
      <c r="J10" s="572"/>
      <c r="K10" s="397"/>
    </row>
    <row r="11" spans="1:11" ht="24">
      <c r="A11" s="427">
        <f>A10+1</f>
        <v>1</v>
      </c>
      <c r="B11" s="499" t="s">
        <v>91</v>
      </c>
      <c r="C11" s="498"/>
      <c r="D11" s="498"/>
      <c r="E11" s="498"/>
      <c r="F11" s="498"/>
      <c r="G11" s="500"/>
      <c r="H11" s="560">
        <f>+'ปร.5เจ็ดหน้า'!K19</f>
        <v>915200</v>
      </c>
      <c r="I11" s="561"/>
      <c r="J11" s="562"/>
      <c r="K11" s="401"/>
    </row>
    <row r="12" spans="1:11" ht="24">
      <c r="A12" s="427"/>
      <c r="B12" s="499"/>
      <c r="C12" s="498"/>
      <c r="D12" s="498"/>
      <c r="E12" s="498"/>
      <c r="F12" s="498"/>
      <c r="G12" s="500"/>
      <c r="H12" s="560"/>
      <c r="I12" s="561"/>
      <c r="J12" s="562"/>
      <c r="K12" s="401"/>
    </row>
    <row r="13" spans="1:11" ht="24">
      <c r="A13" s="427"/>
      <c r="B13" s="499"/>
      <c r="C13" s="498"/>
      <c r="D13" s="498"/>
      <c r="E13" s="498"/>
      <c r="F13" s="498"/>
      <c r="G13" s="500"/>
      <c r="H13" s="560"/>
      <c r="I13" s="561"/>
      <c r="J13" s="562"/>
      <c r="K13" s="401"/>
    </row>
    <row r="14" spans="1:11" ht="24">
      <c r="A14" s="398"/>
      <c r="B14" s="554"/>
      <c r="C14" s="555"/>
      <c r="D14" s="555"/>
      <c r="E14" s="555"/>
      <c r="F14" s="555"/>
      <c r="G14" s="556"/>
      <c r="H14" s="560"/>
      <c r="I14" s="561"/>
      <c r="J14" s="562"/>
      <c r="K14" s="401"/>
    </row>
    <row r="15" spans="1:11" ht="24">
      <c r="A15" s="398"/>
      <c r="B15" s="554"/>
      <c r="C15" s="555"/>
      <c r="D15" s="555"/>
      <c r="E15" s="555"/>
      <c r="F15" s="555"/>
      <c r="G15" s="556"/>
      <c r="H15" s="560"/>
      <c r="I15" s="561"/>
      <c r="J15" s="562"/>
      <c r="K15" s="401"/>
    </row>
    <row r="16" spans="1:11" ht="24">
      <c r="A16" s="398"/>
      <c r="B16" s="554"/>
      <c r="C16" s="555"/>
      <c r="D16" s="555"/>
      <c r="E16" s="555"/>
      <c r="F16" s="555"/>
      <c r="G16" s="556"/>
      <c r="H16" s="560"/>
      <c r="I16" s="561"/>
      <c r="J16" s="562"/>
      <c r="K16" s="401"/>
    </row>
    <row r="17" spans="1:11" ht="24">
      <c r="A17" s="398"/>
      <c r="B17" s="554"/>
      <c r="C17" s="555"/>
      <c r="D17" s="555"/>
      <c r="E17" s="555"/>
      <c r="F17" s="555"/>
      <c r="G17" s="556"/>
      <c r="H17" s="560"/>
      <c r="I17" s="561"/>
      <c r="J17" s="562"/>
      <c r="K17" s="401"/>
    </row>
    <row r="18" spans="1:11" ht="24">
      <c r="A18" s="398"/>
      <c r="B18" s="554"/>
      <c r="C18" s="555"/>
      <c r="D18" s="555"/>
      <c r="E18" s="555"/>
      <c r="F18" s="555"/>
      <c r="G18" s="556"/>
      <c r="H18" s="560"/>
      <c r="I18" s="561"/>
      <c r="J18" s="562"/>
      <c r="K18" s="401"/>
    </row>
    <row r="19" spans="1:11" ht="24.75" thickBot="1">
      <c r="A19" s="428"/>
      <c r="B19" s="547"/>
      <c r="C19" s="548"/>
      <c r="D19" s="548"/>
      <c r="E19" s="548"/>
      <c r="F19" s="548"/>
      <c r="G19" s="549"/>
      <c r="H19" s="550"/>
      <c r="I19" s="551"/>
      <c r="J19" s="552"/>
      <c r="K19" s="429"/>
    </row>
    <row r="20" spans="1:11" ht="25.5" thickBot="1" thickTop="1">
      <c r="A20" s="545" t="s">
        <v>6</v>
      </c>
      <c r="B20" s="533" t="s">
        <v>8</v>
      </c>
      <c r="C20" s="534"/>
      <c r="D20" s="534"/>
      <c r="E20" s="534"/>
      <c r="F20" s="534"/>
      <c r="G20" s="535"/>
      <c r="H20" s="576">
        <f>SUM(H11:H19)</f>
        <v>915200</v>
      </c>
      <c r="I20" s="577"/>
      <c r="J20" s="578"/>
      <c r="K20" s="430" t="s">
        <v>9</v>
      </c>
    </row>
    <row r="21" spans="1:11" ht="25.5" thickBot="1" thickTop="1">
      <c r="A21" s="514"/>
      <c r="B21" s="510" t="str">
        <f>"("&amp;_xlfn.BAHTTEXT(H20)&amp;")"</f>
        <v>(เก้าแสนหนึ่งหมื่นห้าพันสองร้อยบาทถ้วน)</v>
      </c>
      <c r="C21" s="511"/>
      <c r="D21" s="511"/>
      <c r="E21" s="511"/>
      <c r="F21" s="511"/>
      <c r="G21" s="511"/>
      <c r="H21" s="511"/>
      <c r="I21" s="511"/>
      <c r="J21" s="511"/>
      <c r="K21" s="4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542" t="s">
        <v>256</v>
      </c>
      <c r="F24" s="542"/>
      <c r="G24" s="36" t="s">
        <v>181</v>
      </c>
      <c r="H24" s="6"/>
      <c r="I24" s="37"/>
      <c r="J24" s="37"/>
      <c r="K24" s="6"/>
    </row>
    <row r="25" spans="1:11" ht="24">
      <c r="A25" s="546" t="s">
        <v>74</v>
      </c>
      <c r="B25" s="546"/>
      <c r="C25" s="546"/>
      <c r="D25" s="546"/>
      <c r="E25" s="494"/>
      <c r="F25" s="494"/>
      <c r="K25" s="6"/>
    </row>
    <row r="26" spans="1:11" ht="24">
      <c r="A26" s="6"/>
      <c r="B26" s="520"/>
      <c r="C26" s="520"/>
      <c r="D26" s="520"/>
      <c r="E26" s="543" t="s">
        <v>262</v>
      </c>
      <c r="F26" s="543"/>
      <c r="G26" s="36" t="s">
        <v>86</v>
      </c>
      <c r="H26" s="36"/>
      <c r="I26" s="36"/>
      <c r="J26" s="36"/>
      <c r="K26" s="36"/>
    </row>
    <row r="27" spans="1:11" ht="24">
      <c r="A27" s="546" t="s">
        <v>74</v>
      </c>
      <c r="B27" s="546"/>
      <c r="C27" s="546"/>
      <c r="D27" s="546"/>
      <c r="E27" s="494"/>
      <c r="F27" s="494"/>
      <c r="G27" s="634" t="s">
        <v>255</v>
      </c>
      <c r="H27" s="634"/>
      <c r="I27" s="634"/>
      <c r="J27" s="110"/>
      <c r="K27" s="110"/>
    </row>
    <row r="28" spans="1:11" ht="24">
      <c r="A28" s="6"/>
      <c r="B28" s="520"/>
      <c r="C28" s="520"/>
      <c r="D28" s="520"/>
      <c r="E28" s="543" t="s">
        <v>261</v>
      </c>
      <c r="F28" s="543"/>
      <c r="G28" s="36" t="s">
        <v>86</v>
      </c>
      <c r="H28" s="36"/>
      <c r="I28" s="36"/>
      <c r="J28" s="36"/>
      <c r="K28" s="36"/>
    </row>
    <row r="29" spans="1:11" ht="24">
      <c r="A29" s="546" t="s">
        <v>76</v>
      </c>
      <c r="B29" s="546"/>
      <c r="C29" s="546"/>
      <c r="D29" s="546"/>
      <c r="E29" s="494"/>
      <c r="F29" s="494"/>
      <c r="G29" s="634" t="s">
        <v>255</v>
      </c>
      <c r="H29" s="634"/>
      <c r="I29" s="634"/>
      <c r="J29" s="110"/>
      <c r="K29" s="110"/>
    </row>
    <row r="30" spans="1:11" ht="24">
      <c r="A30" s="6"/>
      <c r="B30" s="520"/>
      <c r="C30" s="520"/>
      <c r="D30" s="520"/>
      <c r="E30" s="543" t="s">
        <v>261</v>
      </c>
      <c r="F30" s="543"/>
      <c r="G30" s="111" t="s">
        <v>87</v>
      </c>
      <c r="H30" s="111"/>
      <c r="I30" s="111"/>
      <c r="J30" s="36"/>
      <c r="K30" s="36"/>
    </row>
    <row r="31" spans="7:11" ht="24">
      <c r="G31" s="36" t="s">
        <v>255</v>
      </c>
      <c r="H31" s="36"/>
      <c r="I31" s="36"/>
      <c r="J31" s="110"/>
      <c r="K31" s="110"/>
    </row>
  </sheetData>
  <sheetProtection/>
  <mergeCells count="66">
    <mergeCell ref="B28:D28"/>
    <mergeCell ref="E28:F28"/>
    <mergeCell ref="G27:I27"/>
    <mergeCell ref="A29:D29"/>
    <mergeCell ref="E29:F29"/>
    <mergeCell ref="B30:D30"/>
    <mergeCell ref="E30:F30"/>
    <mergeCell ref="G29:I29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E6:F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30" t="s">
        <v>155</v>
      </c>
      <c r="F2" s="170"/>
      <c r="G2" s="171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30" t="s">
        <v>156</v>
      </c>
      <c r="E3" s="230"/>
      <c r="F3" s="175"/>
      <c r="G3" s="175"/>
      <c r="H3" s="175"/>
      <c r="I3" s="177" t="s">
        <v>102</v>
      </c>
      <c r="J3" s="231" t="s">
        <v>157</v>
      </c>
      <c r="K3" s="178"/>
      <c r="L3" s="178"/>
      <c r="M3" s="178"/>
    </row>
    <row r="4" spans="1:13" ht="21" thickBot="1">
      <c r="A4" s="621" t="s">
        <v>7</v>
      </c>
      <c r="B4" s="621"/>
      <c r="C4" s="621"/>
      <c r="D4" s="615" t="s">
        <v>158</v>
      </c>
      <c r="E4" s="615"/>
      <c r="F4" s="615"/>
      <c r="G4" s="615"/>
      <c r="H4" s="615"/>
      <c r="I4" s="616" t="s">
        <v>2</v>
      </c>
      <c r="J4" s="616"/>
      <c r="K4" s="232" t="s">
        <v>154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17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2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17">SUM(J8)*$F8</f>
        <v>224</v>
      </c>
      <c r="L8" s="297">
        <f aca="true" t="shared" si="2" ref="L8:L17">SUM(,I8,K8)</f>
        <v>434</v>
      </c>
      <c r="M8" s="139"/>
    </row>
    <row r="9" spans="1:13" ht="2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2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2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2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2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2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2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21">
      <c r="A16" s="147"/>
      <c r="B16" s="717"/>
      <c r="C16" s="718"/>
      <c r="D16" s="718"/>
      <c r="E16" s="719"/>
      <c r="F16" s="148"/>
      <c r="G16" s="149"/>
      <c r="H16" s="150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ht="21" thickBot="1">
      <c r="A17" s="156"/>
      <c r="B17" s="720"/>
      <c r="C17" s="721"/>
      <c r="D17" s="721"/>
      <c r="E17" s="722"/>
      <c r="F17" s="157"/>
      <c r="G17" s="158"/>
      <c r="H17" s="159"/>
      <c r="I17" s="295">
        <f t="shared" si="0"/>
        <v>0</v>
      </c>
      <c r="J17" s="159"/>
      <c r="K17" s="295">
        <f t="shared" si="1"/>
        <v>0</v>
      </c>
      <c r="L17" s="297">
        <f t="shared" si="2"/>
        <v>0</v>
      </c>
      <c r="M17" s="158"/>
    </row>
    <row r="18" spans="1:13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296">
        <f>SUM(I7:I17)</f>
        <v>342</v>
      </c>
      <c r="J18" s="160"/>
      <c r="K18" s="296">
        <f>SUM(K7:K17)</f>
        <v>367</v>
      </c>
      <c r="L18" s="296">
        <f>SUM(L7:L17)</f>
        <v>709</v>
      </c>
      <c r="M18" s="161"/>
    </row>
    <row r="19" spans="1:13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</row>
    <row r="21" spans="1:13" ht="24">
      <c r="A21" s="113"/>
      <c r="B21" s="113"/>
      <c r="C21" s="113"/>
      <c r="D21" s="10"/>
      <c r="E21" s="585" t="s">
        <v>105</v>
      </c>
      <c r="F21" s="585"/>
      <c r="G21" s="585"/>
      <c r="H21" s="585"/>
      <c r="I21" s="585" t="s">
        <v>105</v>
      </c>
      <c r="J21" s="585"/>
      <c r="K21" s="585"/>
      <c r="L21" s="585"/>
      <c r="M21" s="30"/>
    </row>
    <row r="22" spans="1:13" ht="24">
      <c r="A22" s="113"/>
      <c r="B22" s="113"/>
      <c r="C22" s="113"/>
      <c r="D22" s="10"/>
      <c r="E22" s="169"/>
      <c r="F22" s="169"/>
      <c r="G22" s="169"/>
      <c r="H22" s="169"/>
      <c r="I22" s="585" t="s">
        <v>106</v>
      </c>
      <c r="J22" s="585"/>
      <c r="K22" s="585"/>
      <c r="L22" s="585"/>
      <c r="M22" s="30"/>
    </row>
    <row r="23" spans="1:13" ht="24">
      <c r="A23" s="586" t="s">
        <v>26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130" t="s">
        <v>101</v>
      </c>
      <c r="M23" s="130"/>
    </row>
    <row r="24" spans="1:13" ht="24">
      <c r="A24" s="180" t="s">
        <v>81</v>
      </c>
      <c r="B24" s="180"/>
      <c r="C24" s="175"/>
      <c r="D24" s="175"/>
      <c r="E24" s="293" t="str">
        <f>+E2</f>
        <v>อาคาร 324ล</v>
      </c>
      <c r="F24" s="170"/>
      <c r="G24" s="171"/>
      <c r="H24" s="172"/>
      <c r="I24" s="176"/>
      <c r="J24" s="175"/>
      <c r="K24" s="175"/>
      <c r="L24" s="175"/>
      <c r="M24" s="175"/>
    </row>
    <row r="25" spans="1:13" ht="21" thickBot="1">
      <c r="A25" s="587" t="s">
        <v>0</v>
      </c>
      <c r="B25" s="587"/>
      <c r="C25" s="587"/>
      <c r="D25" s="293" t="str">
        <f>+D3</f>
        <v>โรงเรียน สิ้นศรัทธาราษฎร์</v>
      </c>
      <c r="E25" s="293"/>
      <c r="F25" s="175"/>
      <c r="G25" s="175"/>
      <c r="H25" s="175"/>
      <c r="I25" s="177" t="s">
        <v>102</v>
      </c>
      <c r="J25" s="294" t="str">
        <f>+J3</f>
        <v>สพป ลลลลลล</v>
      </c>
      <c r="K25" s="294"/>
      <c r="L25" s="294"/>
      <c r="M25" s="178"/>
    </row>
    <row r="26" spans="1:13" ht="21" thickTop="1">
      <c r="A26" s="593" t="s">
        <v>3</v>
      </c>
      <c r="B26" s="600" t="s">
        <v>4</v>
      </c>
      <c r="C26" s="601"/>
      <c r="D26" s="601"/>
      <c r="E26" s="601"/>
      <c r="F26" s="604" t="s">
        <v>11</v>
      </c>
      <c r="G26" s="606" t="s">
        <v>13</v>
      </c>
      <c r="H26" s="595" t="s">
        <v>19</v>
      </c>
      <c r="I26" s="596"/>
      <c r="J26" s="595" t="s">
        <v>15</v>
      </c>
      <c r="K26" s="596"/>
      <c r="L26" s="611" t="s">
        <v>17</v>
      </c>
      <c r="M26" s="593" t="s">
        <v>5</v>
      </c>
    </row>
    <row r="27" spans="1:13" ht="21" thickBot="1">
      <c r="A27" s="594"/>
      <c r="B27" s="602"/>
      <c r="C27" s="603"/>
      <c r="D27" s="603"/>
      <c r="E27" s="603"/>
      <c r="F27" s="605"/>
      <c r="G27" s="607"/>
      <c r="H27" s="27" t="s">
        <v>27</v>
      </c>
      <c r="I27" s="27" t="s">
        <v>16</v>
      </c>
      <c r="J27" s="27" t="s">
        <v>27</v>
      </c>
      <c r="K27" s="27" t="s">
        <v>16</v>
      </c>
      <c r="L27" s="612"/>
      <c r="M27" s="594"/>
    </row>
    <row r="28" spans="1:13" ht="21" thickTop="1">
      <c r="A28" s="137"/>
      <c r="B28" s="608"/>
      <c r="C28" s="609"/>
      <c r="D28" s="609"/>
      <c r="E28" s="610"/>
      <c r="F28" s="138">
        <v>17</v>
      </c>
      <c r="G28" s="139"/>
      <c r="H28" s="140">
        <v>18</v>
      </c>
      <c r="I28" s="295">
        <f aca="true" t="shared" si="3" ref="I28:I38">SUM(H28)*$F28</f>
        <v>306</v>
      </c>
      <c r="J28" s="142">
        <v>19</v>
      </c>
      <c r="K28" s="295">
        <f aca="true" t="shared" si="4" ref="K28:K35">SUM(J28)*$F28</f>
        <v>323</v>
      </c>
      <c r="L28" s="297">
        <f aca="true" t="shared" si="5" ref="L28:L38">SUM(,I28,K28)</f>
        <v>629</v>
      </c>
      <c r="M28" s="139"/>
    </row>
    <row r="29" spans="1:13" ht="21">
      <c r="A29" s="181"/>
      <c r="B29" s="580"/>
      <c r="C29" s="581"/>
      <c r="D29" s="581"/>
      <c r="E29" s="582"/>
      <c r="F29" s="148">
        <v>20</v>
      </c>
      <c r="G29" s="149"/>
      <c r="H29" s="150">
        <v>222</v>
      </c>
      <c r="I29" s="295">
        <f t="shared" si="3"/>
        <v>4440</v>
      </c>
      <c r="J29" s="182">
        <v>221</v>
      </c>
      <c r="K29" s="295">
        <f t="shared" si="4"/>
        <v>4420</v>
      </c>
      <c r="L29" s="297">
        <f t="shared" si="5"/>
        <v>8860</v>
      </c>
      <c r="M29" s="149"/>
    </row>
    <row r="30" spans="1:13" ht="21">
      <c r="A30" s="183"/>
      <c r="B30" s="580"/>
      <c r="C30" s="581"/>
      <c r="D30" s="581"/>
      <c r="E30" s="582"/>
      <c r="F30" s="184"/>
      <c r="G30" s="185"/>
      <c r="H30" s="143"/>
      <c r="I30" s="295">
        <f t="shared" si="3"/>
        <v>0</v>
      </c>
      <c r="J30" s="186"/>
      <c r="K30" s="295">
        <f t="shared" si="4"/>
        <v>0</v>
      </c>
      <c r="L30" s="297">
        <f t="shared" si="5"/>
        <v>0</v>
      </c>
      <c r="M30" s="187"/>
    </row>
    <row r="31" spans="1:13" ht="21">
      <c r="A31" s="181"/>
      <c r="B31" s="597"/>
      <c r="C31" s="598"/>
      <c r="D31" s="598"/>
      <c r="E31" s="599"/>
      <c r="F31" s="184"/>
      <c r="G31" s="185"/>
      <c r="H31" s="143"/>
      <c r="I31" s="298">
        <f t="shared" si="3"/>
        <v>0</v>
      </c>
      <c r="J31" s="186"/>
      <c r="K31" s="298">
        <f t="shared" si="4"/>
        <v>0</v>
      </c>
      <c r="L31" s="301">
        <f t="shared" si="5"/>
        <v>0</v>
      </c>
      <c r="M31" s="187"/>
    </row>
    <row r="32" spans="1:13" ht="21">
      <c r="A32" s="190"/>
      <c r="B32" s="191"/>
      <c r="C32" s="192"/>
      <c r="D32" s="583"/>
      <c r="E32" s="584"/>
      <c r="F32" s="184"/>
      <c r="G32" s="185"/>
      <c r="H32" s="143"/>
      <c r="I32" s="295">
        <f t="shared" si="3"/>
        <v>0</v>
      </c>
      <c r="J32" s="195"/>
      <c r="K32" s="295">
        <f t="shared" si="4"/>
        <v>0</v>
      </c>
      <c r="L32" s="297">
        <f t="shared" si="5"/>
        <v>0</v>
      </c>
      <c r="M32" s="196"/>
    </row>
    <row r="33" spans="1:13" ht="21">
      <c r="A33" s="190"/>
      <c r="B33" s="191"/>
      <c r="C33" s="192"/>
      <c r="D33" s="583"/>
      <c r="E33" s="584"/>
      <c r="F33" s="197"/>
      <c r="G33" s="185"/>
      <c r="H33" s="143"/>
      <c r="I33" s="298">
        <f t="shared" si="3"/>
        <v>0</v>
      </c>
      <c r="J33" s="195"/>
      <c r="K33" s="295">
        <f t="shared" si="4"/>
        <v>0</v>
      </c>
      <c r="L33" s="301">
        <f t="shared" si="5"/>
        <v>0</v>
      </c>
      <c r="M33" s="196"/>
    </row>
    <row r="34" spans="1:13" ht="21">
      <c r="A34" s="190"/>
      <c r="B34" s="191"/>
      <c r="C34" s="192"/>
      <c r="D34" s="583"/>
      <c r="E34" s="584"/>
      <c r="F34" s="197"/>
      <c r="G34" s="185"/>
      <c r="H34" s="143"/>
      <c r="I34" s="295">
        <f t="shared" si="3"/>
        <v>0</v>
      </c>
      <c r="J34" s="195"/>
      <c r="K34" s="295">
        <f t="shared" si="4"/>
        <v>0</v>
      </c>
      <c r="L34" s="297">
        <f t="shared" si="5"/>
        <v>0</v>
      </c>
      <c r="M34" s="196"/>
    </row>
    <row r="35" spans="1:13" ht="21">
      <c r="A35" s="190"/>
      <c r="B35" s="191"/>
      <c r="C35" s="192"/>
      <c r="D35" s="583"/>
      <c r="E35" s="584"/>
      <c r="F35" s="184"/>
      <c r="G35" s="185"/>
      <c r="H35" s="143"/>
      <c r="I35" s="298">
        <f t="shared" si="3"/>
        <v>0</v>
      </c>
      <c r="J35" s="195"/>
      <c r="K35" s="298">
        <f t="shared" si="4"/>
        <v>0</v>
      </c>
      <c r="L35" s="301">
        <f t="shared" si="5"/>
        <v>0</v>
      </c>
      <c r="M35" s="196"/>
    </row>
    <row r="36" spans="1:13" ht="21">
      <c r="A36" s="181"/>
      <c r="B36" s="580"/>
      <c r="C36" s="581"/>
      <c r="D36" s="581"/>
      <c r="E36" s="582"/>
      <c r="F36" s="198"/>
      <c r="G36" s="199"/>
      <c r="H36" s="200"/>
      <c r="I36" s="295">
        <f t="shared" si="3"/>
        <v>0</v>
      </c>
      <c r="J36" s="201"/>
      <c r="K36" s="302">
        <f>SUM(K32:K35)</f>
        <v>0</v>
      </c>
      <c r="L36" s="297">
        <f t="shared" si="5"/>
        <v>0</v>
      </c>
      <c r="M36" s="196"/>
    </row>
    <row r="37" spans="1:13" ht="21">
      <c r="A37" s="190"/>
      <c r="B37" s="580"/>
      <c r="C37" s="581"/>
      <c r="D37" s="581"/>
      <c r="E37" s="582"/>
      <c r="F37" s="184"/>
      <c r="G37" s="185"/>
      <c r="H37" s="143"/>
      <c r="I37" s="298">
        <f t="shared" si="3"/>
        <v>0</v>
      </c>
      <c r="J37" s="186"/>
      <c r="K37" s="295">
        <f>SUM(J37)*$F37</f>
        <v>0</v>
      </c>
      <c r="L37" s="301">
        <f t="shared" si="5"/>
        <v>0</v>
      </c>
      <c r="M37" s="187"/>
    </row>
    <row r="38" spans="1:13" ht="21" thickBot="1">
      <c r="A38" s="190"/>
      <c r="B38" s="209"/>
      <c r="C38" s="590"/>
      <c r="D38" s="591"/>
      <c r="E38" s="592"/>
      <c r="F38" s="210"/>
      <c r="G38" s="211"/>
      <c r="H38" s="189"/>
      <c r="I38" s="295">
        <f t="shared" si="3"/>
        <v>0</v>
      </c>
      <c r="J38" s="186"/>
      <c r="K38" s="295">
        <f>SUM(J38)*$F38</f>
        <v>0</v>
      </c>
      <c r="L38" s="297">
        <f t="shared" si="5"/>
        <v>0</v>
      </c>
      <c r="M38" s="187"/>
    </row>
    <row r="39" spans="1:13" ht="21">
      <c r="A39" s="212"/>
      <c r="B39" s="213"/>
      <c r="C39" s="214"/>
      <c r="D39" s="215"/>
      <c r="E39" s="215" t="s">
        <v>84</v>
      </c>
      <c r="F39" s="291"/>
      <c r="G39" s="215"/>
      <c r="H39" s="292"/>
      <c r="I39" s="299">
        <f>SUM(I28:I38)</f>
        <v>4746</v>
      </c>
      <c r="J39" s="221"/>
      <c r="K39" s="303">
        <f>SUM(K28:K38)</f>
        <v>4743</v>
      </c>
      <c r="L39" s="303">
        <f>SUM(L28:L38)</f>
        <v>9489</v>
      </c>
      <c r="M39" s="223"/>
    </row>
    <row r="40" spans="1:13" ht="21" thickBot="1">
      <c r="A40" s="224"/>
      <c r="B40" s="213"/>
      <c r="C40" s="214"/>
      <c r="D40" s="215"/>
      <c r="E40" s="215" t="s">
        <v>85</v>
      </c>
      <c r="F40" s="291"/>
      <c r="G40" s="215"/>
      <c r="H40" s="292"/>
      <c r="I40" s="300">
        <f>SUM(I18+I39)</f>
        <v>5088</v>
      </c>
      <c r="J40" s="227"/>
      <c r="K40" s="300">
        <f>SUM(K18+K39)</f>
        <v>5110</v>
      </c>
      <c r="L40" s="300">
        <f>SUM(L18+L39)</f>
        <v>10198</v>
      </c>
      <c r="M40" s="228"/>
    </row>
    <row r="41" spans="1:13" ht="24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4">
      <c r="A42" s="113"/>
      <c r="B42" s="113"/>
      <c r="C42" s="113"/>
      <c r="D42" s="10"/>
      <c r="E42" s="707" t="s">
        <v>121</v>
      </c>
      <c r="F42" s="585"/>
      <c r="G42" s="585"/>
      <c r="H42" s="585"/>
      <c r="I42" s="707" t="s">
        <v>104</v>
      </c>
      <c r="J42" s="707"/>
      <c r="K42" s="707"/>
      <c r="L42" s="707"/>
      <c r="M42" s="30"/>
    </row>
    <row r="43" spans="1:13" ht="24">
      <c r="A43" s="113"/>
      <c r="B43" s="113"/>
      <c r="C43" s="113"/>
      <c r="D43" s="10"/>
      <c r="E43" s="585" t="s">
        <v>105</v>
      </c>
      <c r="F43" s="585"/>
      <c r="G43" s="585"/>
      <c r="H43" s="585"/>
      <c r="I43" s="585" t="s">
        <v>105</v>
      </c>
      <c r="J43" s="585"/>
      <c r="K43" s="585"/>
      <c r="L43" s="585"/>
      <c r="M43" s="30"/>
    </row>
    <row r="44" spans="1:13" ht="24">
      <c r="A44" s="113"/>
      <c r="B44" s="113"/>
      <c r="C44" s="113"/>
      <c r="D44" s="10"/>
      <c r="E44" s="169"/>
      <c r="F44" s="169"/>
      <c r="G44" s="169"/>
      <c r="H44" s="169"/>
      <c r="I44" s="585" t="s">
        <v>106</v>
      </c>
      <c r="J44" s="585"/>
      <c r="K44" s="585"/>
      <c r="L44" s="585"/>
      <c r="M44" s="30"/>
    </row>
    <row r="45" spans="1:13" ht="24">
      <c r="A45" s="586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30" t="s">
        <v>101</v>
      </c>
      <c r="M45" s="130"/>
    </row>
    <row r="46" spans="1:13" ht="24">
      <c r="A46" s="180" t="s">
        <v>81</v>
      </c>
      <c r="B46" s="180"/>
      <c r="C46" s="175"/>
      <c r="D46" s="175"/>
      <c r="E46" s="293" t="str">
        <f>+E2</f>
        <v>อาคาร 324ล</v>
      </c>
      <c r="F46" s="170"/>
      <c r="G46" s="171"/>
      <c r="H46" s="172"/>
      <c r="I46" s="176"/>
      <c r="J46" s="175"/>
      <c r="K46" s="175"/>
      <c r="L46" s="175"/>
      <c r="M46" s="175"/>
    </row>
    <row r="47" spans="1:13" ht="21" thickBot="1">
      <c r="A47" s="587" t="s">
        <v>0</v>
      </c>
      <c r="B47" s="587"/>
      <c r="C47" s="587"/>
      <c r="D47" s="293" t="str">
        <f>+D3</f>
        <v>โรงเรียน สิ้นศรัทธาราษฎร์</v>
      </c>
      <c r="E47" s="293"/>
      <c r="F47" s="175"/>
      <c r="G47" s="175"/>
      <c r="H47" s="175"/>
      <c r="I47" s="177" t="s">
        <v>102</v>
      </c>
      <c r="J47" s="294" t="str">
        <f>+J3</f>
        <v>สพป ลลลลลล</v>
      </c>
      <c r="K47" s="294"/>
      <c r="L47" s="294"/>
      <c r="M47" s="178"/>
    </row>
    <row r="48" spans="1:13" ht="21" thickTop="1">
      <c r="A48" s="593" t="s">
        <v>3</v>
      </c>
      <c r="B48" s="600" t="s">
        <v>4</v>
      </c>
      <c r="C48" s="601"/>
      <c r="D48" s="601"/>
      <c r="E48" s="601"/>
      <c r="F48" s="604" t="s">
        <v>11</v>
      </c>
      <c r="G48" s="606" t="s">
        <v>13</v>
      </c>
      <c r="H48" s="595" t="s">
        <v>19</v>
      </c>
      <c r="I48" s="596"/>
      <c r="J48" s="595" t="s">
        <v>15</v>
      </c>
      <c r="K48" s="596"/>
      <c r="L48" s="611" t="s">
        <v>17</v>
      </c>
      <c r="M48" s="593" t="s">
        <v>5</v>
      </c>
    </row>
    <row r="49" spans="1:13" ht="21" thickBot="1">
      <c r="A49" s="594"/>
      <c r="B49" s="602"/>
      <c r="C49" s="603"/>
      <c r="D49" s="603"/>
      <c r="E49" s="603"/>
      <c r="F49" s="605"/>
      <c r="G49" s="607"/>
      <c r="H49" s="27" t="s">
        <v>27</v>
      </c>
      <c r="I49" s="27" t="s">
        <v>16</v>
      </c>
      <c r="J49" s="27" t="s">
        <v>27</v>
      </c>
      <c r="K49" s="27" t="s">
        <v>16</v>
      </c>
      <c r="L49" s="612"/>
      <c r="M49" s="594"/>
    </row>
    <row r="50" spans="1:13" ht="21" thickTop="1">
      <c r="A50" s="137"/>
      <c r="B50" s="608"/>
      <c r="C50" s="609"/>
      <c r="D50" s="609"/>
      <c r="E50" s="610"/>
      <c r="F50" s="138">
        <v>23</v>
      </c>
      <c r="G50" s="139"/>
      <c r="H50" s="140">
        <v>24</v>
      </c>
      <c r="I50" s="295">
        <f aca="true" t="shared" si="6" ref="I50:I60">SUM(H50)*$F50</f>
        <v>552</v>
      </c>
      <c r="J50" s="142">
        <v>25</v>
      </c>
      <c r="K50" s="295">
        <f aca="true" t="shared" si="7" ref="K50:K57">SUM(J50)*$F50</f>
        <v>575</v>
      </c>
      <c r="L50" s="297">
        <f aca="true" t="shared" si="8" ref="L50:L60">SUM(,I50,K50)</f>
        <v>1127</v>
      </c>
      <c r="M50" s="139"/>
    </row>
    <row r="51" spans="1:13" ht="21">
      <c r="A51" s="181"/>
      <c r="B51" s="580"/>
      <c r="C51" s="581"/>
      <c r="D51" s="581"/>
      <c r="E51" s="582"/>
      <c r="F51" s="148">
        <v>26</v>
      </c>
      <c r="G51" s="149"/>
      <c r="H51" s="150">
        <v>222</v>
      </c>
      <c r="I51" s="295">
        <f t="shared" si="6"/>
        <v>5772</v>
      </c>
      <c r="J51" s="182">
        <v>27</v>
      </c>
      <c r="K51" s="295">
        <f t="shared" si="7"/>
        <v>702</v>
      </c>
      <c r="L51" s="297">
        <f t="shared" si="8"/>
        <v>6474</v>
      </c>
      <c r="M51" s="149"/>
    </row>
    <row r="52" spans="1:13" ht="21">
      <c r="A52" s="183"/>
      <c r="B52" s="580"/>
      <c r="C52" s="581"/>
      <c r="D52" s="581"/>
      <c r="E52" s="582"/>
      <c r="F52" s="184"/>
      <c r="G52" s="185"/>
      <c r="H52" s="143"/>
      <c r="I52" s="295">
        <f t="shared" si="6"/>
        <v>0</v>
      </c>
      <c r="J52" s="186"/>
      <c r="K52" s="295">
        <f t="shared" si="7"/>
        <v>0</v>
      </c>
      <c r="L52" s="297">
        <f t="shared" si="8"/>
        <v>0</v>
      </c>
      <c r="M52" s="187"/>
    </row>
    <row r="53" spans="1:13" ht="21">
      <c r="A53" s="181"/>
      <c r="B53" s="597"/>
      <c r="C53" s="598"/>
      <c r="D53" s="598"/>
      <c r="E53" s="599"/>
      <c r="F53" s="184"/>
      <c r="G53" s="185"/>
      <c r="H53" s="143"/>
      <c r="I53" s="298">
        <f t="shared" si="6"/>
        <v>0</v>
      </c>
      <c r="J53" s="186"/>
      <c r="K53" s="298">
        <f t="shared" si="7"/>
        <v>0</v>
      </c>
      <c r="L53" s="301">
        <f t="shared" si="8"/>
        <v>0</v>
      </c>
      <c r="M53" s="187"/>
    </row>
    <row r="54" spans="1:13" ht="21">
      <c r="A54" s="190"/>
      <c r="B54" s="191"/>
      <c r="C54" s="192"/>
      <c r="D54" s="583"/>
      <c r="E54" s="584"/>
      <c r="F54" s="184"/>
      <c r="G54" s="185"/>
      <c r="H54" s="143"/>
      <c r="I54" s="295">
        <f t="shared" si="6"/>
        <v>0</v>
      </c>
      <c r="J54" s="195"/>
      <c r="K54" s="295">
        <f t="shared" si="7"/>
        <v>0</v>
      </c>
      <c r="L54" s="297">
        <f t="shared" si="8"/>
        <v>0</v>
      </c>
      <c r="M54" s="196"/>
    </row>
    <row r="55" spans="1:13" ht="21">
      <c r="A55" s="190"/>
      <c r="B55" s="191"/>
      <c r="C55" s="192"/>
      <c r="D55" s="583"/>
      <c r="E55" s="584"/>
      <c r="F55" s="197"/>
      <c r="G55" s="185"/>
      <c r="H55" s="143"/>
      <c r="I55" s="298">
        <f t="shared" si="6"/>
        <v>0</v>
      </c>
      <c r="J55" s="195"/>
      <c r="K55" s="295">
        <f t="shared" si="7"/>
        <v>0</v>
      </c>
      <c r="L55" s="301">
        <f t="shared" si="8"/>
        <v>0</v>
      </c>
      <c r="M55" s="196"/>
    </row>
    <row r="56" spans="1:13" ht="21">
      <c r="A56" s="190"/>
      <c r="B56" s="191"/>
      <c r="C56" s="192"/>
      <c r="D56" s="583"/>
      <c r="E56" s="584"/>
      <c r="F56" s="197"/>
      <c r="G56" s="185"/>
      <c r="H56" s="143"/>
      <c r="I56" s="295">
        <f t="shared" si="6"/>
        <v>0</v>
      </c>
      <c r="J56" s="195"/>
      <c r="K56" s="295">
        <f t="shared" si="7"/>
        <v>0</v>
      </c>
      <c r="L56" s="297">
        <f t="shared" si="8"/>
        <v>0</v>
      </c>
      <c r="M56" s="196"/>
    </row>
    <row r="57" spans="1:13" ht="21">
      <c r="A57" s="190"/>
      <c r="B57" s="191"/>
      <c r="C57" s="192"/>
      <c r="D57" s="583"/>
      <c r="E57" s="584"/>
      <c r="F57" s="184"/>
      <c r="G57" s="185"/>
      <c r="H57" s="143"/>
      <c r="I57" s="298">
        <f t="shared" si="6"/>
        <v>0</v>
      </c>
      <c r="J57" s="195"/>
      <c r="K57" s="298">
        <f t="shared" si="7"/>
        <v>0</v>
      </c>
      <c r="L57" s="301">
        <f t="shared" si="8"/>
        <v>0</v>
      </c>
      <c r="M57" s="196"/>
    </row>
    <row r="58" spans="1:13" ht="21">
      <c r="A58" s="181"/>
      <c r="B58" s="580"/>
      <c r="C58" s="581"/>
      <c r="D58" s="581"/>
      <c r="E58" s="582"/>
      <c r="F58" s="198"/>
      <c r="G58" s="199"/>
      <c r="H58" s="200"/>
      <c r="I58" s="295">
        <f t="shared" si="6"/>
        <v>0</v>
      </c>
      <c r="J58" s="201"/>
      <c r="K58" s="302">
        <f>SUM(K54:K57)</f>
        <v>0</v>
      </c>
      <c r="L58" s="297">
        <f t="shared" si="8"/>
        <v>0</v>
      </c>
      <c r="M58" s="196"/>
    </row>
    <row r="59" spans="1:13" ht="21">
      <c r="A59" s="190"/>
      <c r="B59" s="580"/>
      <c r="C59" s="581"/>
      <c r="D59" s="581"/>
      <c r="E59" s="582"/>
      <c r="F59" s="184"/>
      <c r="G59" s="185"/>
      <c r="H59" s="143"/>
      <c r="I59" s="298">
        <f t="shared" si="6"/>
        <v>0</v>
      </c>
      <c r="J59" s="186"/>
      <c r="K59" s="295">
        <f>SUM(J59)*$F59</f>
        <v>0</v>
      </c>
      <c r="L59" s="301">
        <f t="shared" si="8"/>
        <v>0</v>
      </c>
      <c r="M59" s="187"/>
    </row>
    <row r="60" spans="1:13" ht="21" thickBot="1">
      <c r="A60" s="190"/>
      <c r="B60" s="191"/>
      <c r="C60" s="192"/>
      <c r="D60" s="588"/>
      <c r="E60" s="589"/>
      <c r="F60" s="184"/>
      <c r="G60" s="185"/>
      <c r="H60" s="143"/>
      <c r="I60" s="295">
        <f t="shared" si="6"/>
        <v>0</v>
      </c>
      <c r="J60" s="195"/>
      <c r="K60" s="295">
        <f>SUM(J60)*$F60</f>
        <v>0</v>
      </c>
      <c r="L60" s="297">
        <f t="shared" si="8"/>
        <v>0</v>
      </c>
      <c r="M60" s="196"/>
    </row>
    <row r="61" spans="1:13" ht="21">
      <c r="A61" s="212"/>
      <c r="B61" s="213"/>
      <c r="C61" s="214"/>
      <c r="D61" s="215"/>
      <c r="E61" s="215" t="s">
        <v>88</v>
      </c>
      <c r="F61" s="291"/>
      <c r="G61" s="215"/>
      <c r="H61" s="292"/>
      <c r="I61" s="299">
        <f>SUM(I50:I60)</f>
        <v>6324</v>
      </c>
      <c r="J61" s="221"/>
      <c r="K61" s="303">
        <f>SUM(K50:K60)</f>
        <v>1277</v>
      </c>
      <c r="L61" s="303">
        <f>SUM(L50:L60)</f>
        <v>7601</v>
      </c>
      <c r="M61" s="223"/>
    </row>
    <row r="62" spans="1:13" ht="21" thickBot="1">
      <c r="A62" s="224"/>
      <c r="B62" s="213"/>
      <c r="C62" s="214"/>
      <c r="D62" s="215"/>
      <c r="E62" s="215" t="s">
        <v>89</v>
      </c>
      <c r="F62" s="291"/>
      <c r="G62" s="215"/>
      <c r="H62" s="292"/>
      <c r="I62" s="300">
        <f>SUM(I40+I61)</f>
        <v>11412</v>
      </c>
      <c r="J62" s="227"/>
      <c r="K62" s="300">
        <f>SUM(K40+K61)</f>
        <v>6387</v>
      </c>
      <c r="L62" s="300">
        <f>SUM(L40+L61)</f>
        <v>17799</v>
      </c>
      <c r="M62" s="228"/>
    </row>
    <row r="63" spans="1:13" ht="24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4">
      <c r="A64" s="113"/>
      <c r="B64" s="113"/>
      <c r="C64" s="113"/>
      <c r="D64" s="10"/>
      <c r="E64" s="707" t="s">
        <v>121</v>
      </c>
      <c r="F64" s="585"/>
      <c r="G64" s="585"/>
      <c r="H64" s="585"/>
      <c r="I64" s="707" t="s">
        <v>104</v>
      </c>
      <c r="J64" s="707"/>
      <c r="K64" s="707"/>
      <c r="L64" s="707"/>
      <c r="M64" s="30"/>
    </row>
    <row r="65" spans="1:13" ht="24">
      <c r="A65" s="113"/>
      <c r="B65" s="113"/>
      <c r="C65" s="113"/>
      <c r="D65" s="10"/>
      <c r="E65" s="585" t="s">
        <v>105</v>
      </c>
      <c r="F65" s="585"/>
      <c r="G65" s="585"/>
      <c r="H65" s="585"/>
      <c r="I65" s="585" t="s">
        <v>105</v>
      </c>
      <c r="J65" s="585"/>
      <c r="K65" s="585"/>
      <c r="L65" s="585"/>
      <c r="M65" s="30"/>
    </row>
    <row r="66" spans="1:13" ht="24">
      <c r="A66" s="113"/>
      <c r="B66" s="113"/>
      <c r="C66" s="113"/>
      <c r="D66" s="10"/>
      <c r="E66" s="169"/>
      <c r="F66" s="169"/>
      <c r="G66" s="169"/>
      <c r="H66" s="169"/>
      <c r="I66" s="585" t="s">
        <v>106</v>
      </c>
      <c r="J66" s="585"/>
      <c r="K66" s="585"/>
      <c r="L66" s="585"/>
      <c r="M66" s="30"/>
    </row>
    <row r="67" spans="1:13" ht="24">
      <c r="A67" s="586" t="s">
        <v>26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30" t="s">
        <v>101</v>
      </c>
      <c r="M67" s="130"/>
    </row>
    <row r="68" spans="1:13" ht="24">
      <c r="A68" s="180" t="s">
        <v>81</v>
      </c>
      <c r="B68" s="180"/>
      <c r="C68" s="175"/>
      <c r="D68" s="175"/>
      <c r="E68" s="293" t="str">
        <f>+E2</f>
        <v>อาคาร 324ล</v>
      </c>
      <c r="F68" s="170"/>
      <c r="G68" s="171"/>
      <c r="H68" s="172"/>
      <c r="I68" s="176"/>
      <c r="J68" s="175"/>
      <c r="K68" s="175"/>
      <c r="L68" s="175"/>
      <c r="M68" s="175"/>
    </row>
    <row r="69" spans="1:13" ht="21" thickBot="1">
      <c r="A69" s="587" t="s">
        <v>0</v>
      </c>
      <c r="B69" s="587"/>
      <c r="C69" s="587"/>
      <c r="D69" s="293" t="str">
        <f>+D3</f>
        <v>โรงเรียน สิ้นศรัทธาราษฎร์</v>
      </c>
      <c r="E69" s="293"/>
      <c r="F69" s="175"/>
      <c r="G69" s="175"/>
      <c r="H69" s="175"/>
      <c r="I69" s="177" t="s">
        <v>102</v>
      </c>
      <c r="J69" s="294" t="str">
        <f>+J3</f>
        <v>สพป ลลลลลล</v>
      </c>
      <c r="K69" s="294"/>
      <c r="L69" s="294"/>
      <c r="M69" s="178"/>
    </row>
    <row r="70" spans="1:13" ht="21" thickTop="1">
      <c r="A70" s="593" t="s">
        <v>3</v>
      </c>
      <c r="B70" s="600" t="s">
        <v>4</v>
      </c>
      <c r="C70" s="601"/>
      <c r="D70" s="601"/>
      <c r="E70" s="601"/>
      <c r="F70" s="604" t="s">
        <v>11</v>
      </c>
      <c r="G70" s="606" t="s">
        <v>13</v>
      </c>
      <c r="H70" s="595" t="s">
        <v>19</v>
      </c>
      <c r="I70" s="596"/>
      <c r="J70" s="595" t="s">
        <v>15</v>
      </c>
      <c r="K70" s="596"/>
      <c r="L70" s="611" t="s">
        <v>17</v>
      </c>
      <c r="M70" s="593" t="s">
        <v>5</v>
      </c>
    </row>
    <row r="71" spans="1:13" ht="21" thickBot="1">
      <c r="A71" s="594"/>
      <c r="B71" s="602"/>
      <c r="C71" s="603"/>
      <c r="D71" s="603"/>
      <c r="E71" s="603"/>
      <c r="F71" s="605"/>
      <c r="G71" s="607"/>
      <c r="H71" s="27" t="s">
        <v>27</v>
      </c>
      <c r="I71" s="27" t="s">
        <v>16</v>
      </c>
      <c r="J71" s="27" t="s">
        <v>27</v>
      </c>
      <c r="K71" s="27" t="s">
        <v>16</v>
      </c>
      <c r="L71" s="612"/>
      <c r="M71" s="594"/>
    </row>
    <row r="72" spans="1:13" ht="21" thickTop="1">
      <c r="A72" s="137"/>
      <c r="B72" s="608"/>
      <c r="C72" s="609"/>
      <c r="D72" s="609"/>
      <c r="E72" s="610"/>
      <c r="F72" s="138">
        <v>23</v>
      </c>
      <c r="G72" s="139"/>
      <c r="H72" s="140">
        <v>24</v>
      </c>
      <c r="I72" s="295">
        <f aca="true" t="shared" si="9" ref="I72:I82">SUM(H72)*$F72</f>
        <v>552</v>
      </c>
      <c r="J72" s="142">
        <v>25</v>
      </c>
      <c r="K72" s="295">
        <f aca="true" t="shared" si="10" ref="K72:K79">SUM(J72)*$F72</f>
        <v>575</v>
      </c>
      <c r="L72" s="297">
        <f aca="true" t="shared" si="11" ref="L72:L82">SUM(,I72,K72)</f>
        <v>1127</v>
      </c>
      <c r="M72" s="139"/>
    </row>
    <row r="73" spans="1:13" ht="21">
      <c r="A73" s="181"/>
      <c r="B73" s="580"/>
      <c r="C73" s="581"/>
      <c r="D73" s="581"/>
      <c r="E73" s="582"/>
      <c r="F73" s="148">
        <v>26</v>
      </c>
      <c r="G73" s="149"/>
      <c r="H73" s="150">
        <v>222</v>
      </c>
      <c r="I73" s="295">
        <f t="shared" si="9"/>
        <v>5772</v>
      </c>
      <c r="J73" s="182">
        <v>27</v>
      </c>
      <c r="K73" s="295">
        <f t="shared" si="10"/>
        <v>702</v>
      </c>
      <c r="L73" s="297">
        <f t="shared" si="11"/>
        <v>6474</v>
      </c>
      <c r="M73" s="149"/>
    </row>
    <row r="74" spans="1:13" ht="21">
      <c r="A74" s="183"/>
      <c r="B74" s="580"/>
      <c r="C74" s="581"/>
      <c r="D74" s="581"/>
      <c r="E74" s="582"/>
      <c r="F74" s="184"/>
      <c r="G74" s="185"/>
      <c r="H74" s="143"/>
      <c r="I74" s="295">
        <f t="shared" si="9"/>
        <v>0</v>
      </c>
      <c r="J74" s="186"/>
      <c r="K74" s="295">
        <f t="shared" si="10"/>
        <v>0</v>
      </c>
      <c r="L74" s="297">
        <f t="shared" si="11"/>
        <v>0</v>
      </c>
      <c r="M74" s="187"/>
    </row>
    <row r="75" spans="1:13" ht="21">
      <c r="A75" s="181"/>
      <c r="B75" s="597"/>
      <c r="C75" s="598"/>
      <c r="D75" s="598"/>
      <c r="E75" s="599"/>
      <c r="F75" s="184"/>
      <c r="G75" s="185"/>
      <c r="H75" s="143"/>
      <c r="I75" s="298">
        <f t="shared" si="9"/>
        <v>0</v>
      </c>
      <c r="J75" s="186"/>
      <c r="K75" s="298">
        <f t="shared" si="10"/>
        <v>0</v>
      </c>
      <c r="L75" s="301">
        <f t="shared" si="11"/>
        <v>0</v>
      </c>
      <c r="M75" s="187"/>
    </row>
    <row r="76" spans="1:13" ht="21">
      <c r="A76" s="190"/>
      <c r="B76" s="191"/>
      <c r="C76" s="192"/>
      <c r="D76" s="583"/>
      <c r="E76" s="584"/>
      <c r="F76" s="184"/>
      <c r="G76" s="185"/>
      <c r="H76" s="143"/>
      <c r="I76" s="295">
        <f t="shared" si="9"/>
        <v>0</v>
      </c>
      <c r="J76" s="195"/>
      <c r="K76" s="295">
        <f t="shared" si="10"/>
        <v>0</v>
      </c>
      <c r="L76" s="297">
        <f t="shared" si="11"/>
        <v>0</v>
      </c>
      <c r="M76" s="196"/>
    </row>
    <row r="77" spans="1:13" ht="21">
      <c r="A77" s="190"/>
      <c r="B77" s="191"/>
      <c r="C77" s="192"/>
      <c r="D77" s="583"/>
      <c r="E77" s="584"/>
      <c r="F77" s="197"/>
      <c r="G77" s="185"/>
      <c r="H77" s="143"/>
      <c r="I77" s="298">
        <f t="shared" si="9"/>
        <v>0</v>
      </c>
      <c r="J77" s="195"/>
      <c r="K77" s="295">
        <f t="shared" si="10"/>
        <v>0</v>
      </c>
      <c r="L77" s="301">
        <f t="shared" si="11"/>
        <v>0</v>
      </c>
      <c r="M77" s="196"/>
    </row>
    <row r="78" spans="1:13" ht="21">
      <c r="A78" s="190"/>
      <c r="B78" s="191"/>
      <c r="C78" s="192"/>
      <c r="D78" s="583"/>
      <c r="E78" s="584"/>
      <c r="F78" s="197"/>
      <c r="G78" s="185"/>
      <c r="H78" s="143"/>
      <c r="I78" s="295">
        <f t="shared" si="9"/>
        <v>0</v>
      </c>
      <c r="J78" s="195"/>
      <c r="K78" s="295">
        <f t="shared" si="10"/>
        <v>0</v>
      </c>
      <c r="L78" s="297">
        <f t="shared" si="11"/>
        <v>0</v>
      </c>
      <c r="M78" s="196"/>
    </row>
    <row r="79" spans="1:13" ht="21">
      <c r="A79" s="190"/>
      <c r="B79" s="191"/>
      <c r="C79" s="192"/>
      <c r="D79" s="583"/>
      <c r="E79" s="584"/>
      <c r="F79" s="184"/>
      <c r="G79" s="185"/>
      <c r="H79" s="143"/>
      <c r="I79" s="298">
        <f t="shared" si="9"/>
        <v>0</v>
      </c>
      <c r="J79" s="195"/>
      <c r="K79" s="298">
        <f t="shared" si="10"/>
        <v>0</v>
      </c>
      <c r="L79" s="301">
        <f t="shared" si="11"/>
        <v>0</v>
      </c>
      <c r="M79" s="196"/>
    </row>
    <row r="80" spans="1:13" ht="21">
      <c r="A80" s="181"/>
      <c r="B80" s="580"/>
      <c r="C80" s="581"/>
      <c r="D80" s="581"/>
      <c r="E80" s="582"/>
      <c r="F80" s="198"/>
      <c r="G80" s="199"/>
      <c r="H80" s="200"/>
      <c r="I80" s="295">
        <f t="shared" si="9"/>
        <v>0</v>
      </c>
      <c r="J80" s="201"/>
      <c r="K80" s="302">
        <f>SUM(K76:K79)</f>
        <v>0</v>
      </c>
      <c r="L80" s="297">
        <f t="shared" si="11"/>
        <v>0</v>
      </c>
      <c r="M80" s="196"/>
    </row>
    <row r="81" spans="1:13" ht="21">
      <c r="A81" s="190"/>
      <c r="B81" s="580"/>
      <c r="C81" s="581"/>
      <c r="D81" s="581"/>
      <c r="E81" s="582"/>
      <c r="F81" s="184"/>
      <c r="G81" s="185"/>
      <c r="H81" s="143"/>
      <c r="I81" s="298">
        <f t="shared" si="9"/>
        <v>0</v>
      </c>
      <c r="J81" s="186"/>
      <c r="K81" s="295">
        <f>SUM(J81)*$F81</f>
        <v>0</v>
      </c>
      <c r="L81" s="301">
        <f t="shared" si="11"/>
        <v>0</v>
      </c>
      <c r="M81" s="187"/>
    </row>
    <row r="82" spans="1:13" ht="21" thickBot="1">
      <c r="A82" s="190"/>
      <c r="B82" s="289"/>
      <c r="C82" s="290"/>
      <c r="D82" s="735"/>
      <c r="E82" s="736"/>
      <c r="F82" s="210"/>
      <c r="G82" s="211"/>
      <c r="H82" s="189"/>
      <c r="I82" s="295">
        <f t="shared" si="9"/>
        <v>0</v>
      </c>
      <c r="J82" s="195"/>
      <c r="K82" s="295">
        <f>SUM(J82)*$F82</f>
        <v>0</v>
      </c>
      <c r="L82" s="297">
        <f t="shared" si="11"/>
        <v>0</v>
      </c>
      <c r="M82" s="196"/>
    </row>
    <row r="83" spans="1:13" ht="21">
      <c r="A83" s="212"/>
      <c r="B83" s="213"/>
      <c r="C83" s="214"/>
      <c r="D83" s="215"/>
      <c r="E83" s="215" t="s">
        <v>116</v>
      </c>
      <c r="F83" s="291"/>
      <c r="G83" s="215"/>
      <c r="H83" s="292"/>
      <c r="I83" s="299">
        <f>SUM(I72:I82)</f>
        <v>6324</v>
      </c>
      <c r="J83" s="221"/>
      <c r="K83" s="303">
        <f>SUM(K72:K82)</f>
        <v>1277</v>
      </c>
      <c r="L83" s="303">
        <f>SUM(L72:L82)</f>
        <v>7601</v>
      </c>
      <c r="M83" s="223"/>
    </row>
    <row r="84" spans="1:13" ht="21" thickBot="1">
      <c r="A84" s="224"/>
      <c r="B84" s="213"/>
      <c r="C84" s="214"/>
      <c r="D84" s="215"/>
      <c r="E84" s="215" t="s">
        <v>117</v>
      </c>
      <c r="F84" s="291"/>
      <c r="G84" s="215"/>
      <c r="H84" s="292"/>
      <c r="I84" s="304">
        <f>SUM(I62+I83)</f>
        <v>17736</v>
      </c>
      <c r="J84" s="227"/>
      <c r="K84" s="300">
        <f>SUM(K62+K83)</f>
        <v>7664</v>
      </c>
      <c r="L84" s="300">
        <f>SUM(L62+L83)</f>
        <v>25400</v>
      </c>
      <c r="M84" s="228"/>
    </row>
    <row r="85" spans="1:13" ht="24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4">
      <c r="A86" s="113"/>
      <c r="B86" s="113"/>
      <c r="C86" s="113"/>
      <c r="D86" s="10"/>
      <c r="E86" s="707" t="s">
        <v>121</v>
      </c>
      <c r="F86" s="585"/>
      <c r="G86" s="585"/>
      <c r="H86" s="585"/>
      <c r="I86" s="707" t="s">
        <v>104</v>
      </c>
      <c r="J86" s="707"/>
      <c r="K86" s="707"/>
      <c r="L86" s="707"/>
      <c r="M86" s="30"/>
    </row>
    <row r="87" spans="1:13" ht="24">
      <c r="A87" s="113"/>
      <c r="B87" s="113"/>
      <c r="C87" s="113"/>
      <c r="D87" s="10"/>
      <c r="E87" s="585" t="s">
        <v>105</v>
      </c>
      <c r="F87" s="585"/>
      <c r="G87" s="585"/>
      <c r="H87" s="585"/>
      <c r="I87" s="585" t="s">
        <v>105</v>
      </c>
      <c r="J87" s="585"/>
      <c r="K87" s="585"/>
      <c r="L87" s="585"/>
      <c r="M87" s="30"/>
    </row>
    <row r="88" spans="1:13" ht="24">
      <c r="A88" s="113"/>
      <c r="B88" s="113"/>
      <c r="C88" s="113"/>
      <c r="D88" s="10"/>
      <c r="E88" s="169"/>
      <c r="F88" s="169"/>
      <c r="G88" s="169"/>
      <c r="H88" s="169"/>
      <c r="I88" s="585" t="s">
        <v>106</v>
      </c>
      <c r="J88" s="585"/>
      <c r="K88" s="585"/>
      <c r="L88" s="585"/>
      <c r="M88" s="30"/>
    </row>
    <row r="89" spans="1:13" ht="24">
      <c r="A89" s="586" t="s">
        <v>26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130" t="s">
        <v>101</v>
      </c>
      <c r="M89" s="130"/>
    </row>
    <row r="90" spans="1:13" ht="24">
      <c r="A90" s="180" t="s">
        <v>81</v>
      </c>
      <c r="B90" s="180"/>
      <c r="C90" s="175"/>
      <c r="D90" s="175"/>
      <c r="E90" s="293" t="str">
        <f>+E2</f>
        <v>อาคาร 324ล</v>
      </c>
      <c r="F90" s="170"/>
      <c r="G90" s="171"/>
      <c r="H90" s="172"/>
      <c r="I90" s="176"/>
      <c r="J90" s="175"/>
      <c r="K90" s="175"/>
      <c r="L90" s="175"/>
      <c r="M90" s="175"/>
    </row>
    <row r="91" spans="1:13" ht="21" thickBot="1">
      <c r="A91" s="587" t="s">
        <v>0</v>
      </c>
      <c r="B91" s="587"/>
      <c r="C91" s="587"/>
      <c r="D91" s="293" t="str">
        <f>+D3</f>
        <v>โรงเรียน สิ้นศรัทธาราษฎร์</v>
      </c>
      <c r="E91" s="293"/>
      <c r="F91" s="175"/>
      <c r="G91" s="175"/>
      <c r="H91" s="175"/>
      <c r="I91" s="177" t="s">
        <v>102</v>
      </c>
      <c r="J91" s="294" t="str">
        <f>+J3</f>
        <v>สพป ลลลลลล</v>
      </c>
      <c r="K91" s="294"/>
      <c r="L91" s="294"/>
      <c r="M91" s="178"/>
    </row>
    <row r="92" spans="1:13" ht="21" thickTop="1">
      <c r="A92" s="593" t="s">
        <v>3</v>
      </c>
      <c r="B92" s="600" t="s">
        <v>4</v>
      </c>
      <c r="C92" s="601"/>
      <c r="D92" s="601"/>
      <c r="E92" s="601"/>
      <c r="F92" s="604" t="s">
        <v>11</v>
      </c>
      <c r="G92" s="606" t="s">
        <v>13</v>
      </c>
      <c r="H92" s="595" t="s">
        <v>19</v>
      </c>
      <c r="I92" s="596"/>
      <c r="J92" s="595" t="s">
        <v>15</v>
      </c>
      <c r="K92" s="596"/>
      <c r="L92" s="611" t="s">
        <v>17</v>
      </c>
      <c r="M92" s="593" t="s">
        <v>5</v>
      </c>
    </row>
    <row r="93" spans="1:13" ht="21" thickBot="1">
      <c r="A93" s="594"/>
      <c r="B93" s="602"/>
      <c r="C93" s="603"/>
      <c r="D93" s="603"/>
      <c r="E93" s="603"/>
      <c r="F93" s="605"/>
      <c r="G93" s="607"/>
      <c r="H93" s="27" t="s">
        <v>27</v>
      </c>
      <c r="I93" s="27" t="s">
        <v>16</v>
      </c>
      <c r="J93" s="27" t="s">
        <v>27</v>
      </c>
      <c r="K93" s="27" t="s">
        <v>16</v>
      </c>
      <c r="L93" s="612"/>
      <c r="M93" s="594"/>
    </row>
    <row r="94" spans="1:13" ht="21" thickTop="1">
      <c r="A94" s="137"/>
      <c r="B94" s="608"/>
      <c r="C94" s="609"/>
      <c r="D94" s="609"/>
      <c r="E94" s="610"/>
      <c r="F94" s="138">
        <v>23</v>
      </c>
      <c r="G94" s="139"/>
      <c r="H94" s="140">
        <v>24</v>
      </c>
      <c r="I94" s="295">
        <f aca="true" t="shared" si="12" ref="I94:I104">SUM(H94)*$F94</f>
        <v>552</v>
      </c>
      <c r="J94" s="142">
        <v>25</v>
      </c>
      <c r="K94" s="295">
        <f aca="true" t="shared" si="13" ref="K94:K101">SUM(J94)*$F94</f>
        <v>575</v>
      </c>
      <c r="L94" s="297">
        <f aca="true" t="shared" si="14" ref="L94:L104">SUM(,I94,K94)</f>
        <v>1127</v>
      </c>
      <c r="M94" s="139"/>
    </row>
    <row r="95" spans="1:13" ht="21">
      <c r="A95" s="181"/>
      <c r="B95" s="580"/>
      <c r="C95" s="581"/>
      <c r="D95" s="581"/>
      <c r="E95" s="582"/>
      <c r="F95" s="148">
        <v>26</v>
      </c>
      <c r="G95" s="149"/>
      <c r="H95" s="150">
        <v>222</v>
      </c>
      <c r="I95" s="295">
        <f t="shared" si="12"/>
        <v>5772</v>
      </c>
      <c r="J95" s="182">
        <v>27</v>
      </c>
      <c r="K95" s="295">
        <f t="shared" si="13"/>
        <v>702</v>
      </c>
      <c r="L95" s="297">
        <f t="shared" si="14"/>
        <v>6474</v>
      </c>
      <c r="M95" s="149"/>
    </row>
    <row r="96" spans="1:13" ht="21">
      <c r="A96" s="183"/>
      <c r="B96" s="580"/>
      <c r="C96" s="581"/>
      <c r="D96" s="581"/>
      <c r="E96" s="582"/>
      <c r="F96" s="184"/>
      <c r="G96" s="185"/>
      <c r="H96" s="143"/>
      <c r="I96" s="295">
        <f t="shared" si="12"/>
        <v>0</v>
      </c>
      <c r="J96" s="186"/>
      <c r="K96" s="295">
        <f t="shared" si="13"/>
        <v>0</v>
      </c>
      <c r="L96" s="297">
        <f t="shared" si="14"/>
        <v>0</v>
      </c>
      <c r="M96" s="187"/>
    </row>
    <row r="97" spans="1:13" ht="21">
      <c r="A97" s="181"/>
      <c r="B97" s="597"/>
      <c r="C97" s="598"/>
      <c r="D97" s="598"/>
      <c r="E97" s="599"/>
      <c r="F97" s="184"/>
      <c r="G97" s="185"/>
      <c r="H97" s="143"/>
      <c r="I97" s="298">
        <f t="shared" si="12"/>
        <v>0</v>
      </c>
      <c r="J97" s="186"/>
      <c r="K97" s="298">
        <f t="shared" si="13"/>
        <v>0</v>
      </c>
      <c r="L97" s="301">
        <f t="shared" si="14"/>
        <v>0</v>
      </c>
      <c r="M97" s="187"/>
    </row>
    <row r="98" spans="1:13" ht="21">
      <c r="A98" s="190"/>
      <c r="B98" s="191"/>
      <c r="C98" s="192"/>
      <c r="D98" s="583"/>
      <c r="E98" s="584"/>
      <c r="F98" s="184"/>
      <c r="G98" s="185"/>
      <c r="H98" s="143"/>
      <c r="I98" s="295">
        <f t="shared" si="12"/>
        <v>0</v>
      </c>
      <c r="J98" s="195"/>
      <c r="K98" s="295">
        <f t="shared" si="13"/>
        <v>0</v>
      </c>
      <c r="L98" s="297">
        <f t="shared" si="14"/>
        <v>0</v>
      </c>
      <c r="M98" s="196"/>
    </row>
    <row r="99" spans="1:13" ht="21">
      <c r="A99" s="190"/>
      <c r="B99" s="191"/>
      <c r="C99" s="192"/>
      <c r="D99" s="583"/>
      <c r="E99" s="584"/>
      <c r="F99" s="197"/>
      <c r="G99" s="185"/>
      <c r="H99" s="143"/>
      <c r="I99" s="298">
        <f t="shared" si="12"/>
        <v>0</v>
      </c>
      <c r="J99" s="195"/>
      <c r="K99" s="295">
        <f t="shared" si="13"/>
        <v>0</v>
      </c>
      <c r="L99" s="301">
        <f t="shared" si="14"/>
        <v>0</v>
      </c>
      <c r="M99" s="196"/>
    </row>
    <row r="100" spans="1:13" ht="21">
      <c r="A100" s="190"/>
      <c r="B100" s="191"/>
      <c r="C100" s="192"/>
      <c r="D100" s="583"/>
      <c r="E100" s="584"/>
      <c r="F100" s="197"/>
      <c r="G100" s="185"/>
      <c r="H100" s="143"/>
      <c r="I100" s="295">
        <f t="shared" si="12"/>
        <v>0</v>
      </c>
      <c r="J100" s="195"/>
      <c r="K100" s="295">
        <f t="shared" si="13"/>
        <v>0</v>
      </c>
      <c r="L100" s="297">
        <f t="shared" si="14"/>
        <v>0</v>
      </c>
      <c r="M100" s="196"/>
    </row>
    <row r="101" spans="1:13" ht="21">
      <c r="A101" s="190"/>
      <c r="B101" s="191"/>
      <c r="C101" s="192"/>
      <c r="D101" s="583"/>
      <c r="E101" s="584"/>
      <c r="F101" s="184"/>
      <c r="G101" s="185"/>
      <c r="H101" s="143"/>
      <c r="I101" s="298">
        <f t="shared" si="12"/>
        <v>0</v>
      </c>
      <c r="J101" s="195"/>
      <c r="K101" s="298">
        <f t="shared" si="13"/>
        <v>0</v>
      </c>
      <c r="L101" s="301">
        <f t="shared" si="14"/>
        <v>0</v>
      </c>
      <c r="M101" s="196"/>
    </row>
    <row r="102" spans="1:13" ht="21">
      <c r="A102" s="181"/>
      <c r="B102" s="580"/>
      <c r="C102" s="581"/>
      <c r="D102" s="581"/>
      <c r="E102" s="582"/>
      <c r="F102" s="198"/>
      <c r="G102" s="199"/>
      <c r="H102" s="200"/>
      <c r="I102" s="295">
        <f t="shared" si="12"/>
        <v>0</v>
      </c>
      <c r="J102" s="201"/>
      <c r="K102" s="302">
        <f>SUM(K98:K101)</f>
        <v>0</v>
      </c>
      <c r="L102" s="297">
        <f t="shared" si="14"/>
        <v>0</v>
      </c>
      <c r="M102" s="196"/>
    </row>
    <row r="103" spans="1:13" ht="21">
      <c r="A103" s="190"/>
      <c r="B103" s="580"/>
      <c r="C103" s="581"/>
      <c r="D103" s="581"/>
      <c r="E103" s="582"/>
      <c r="F103" s="184"/>
      <c r="G103" s="185"/>
      <c r="H103" s="143"/>
      <c r="I103" s="298">
        <f t="shared" si="12"/>
        <v>0</v>
      </c>
      <c r="J103" s="186"/>
      <c r="K103" s="295">
        <f>SUM(J103)*$F103</f>
        <v>0</v>
      </c>
      <c r="L103" s="301">
        <f t="shared" si="14"/>
        <v>0</v>
      </c>
      <c r="M103" s="187"/>
    </row>
    <row r="104" spans="1:13" ht="21" thickBot="1">
      <c r="A104" s="190"/>
      <c r="B104" s="191"/>
      <c r="C104" s="192"/>
      <c r="D104" s="588"/>
      <c r="E104" s="589"/>
      <c r="F104" s="184"/>
      <c r="G104" s="185"/>
      <c r="H104" s="143"/>
      <c r="I104" s="295">
        <f t="shared" si="12"/>
        <v>0</v>
      </c>
      <c r="J104" s="195"/>
      <c r="K104" s="295">
        <f>SUM(J104)*$F104</f>
        <v>0</v>
      </c>
      <c r="L104" s="297">
        <f t="shared" si="14"/>
        <v>0</v>
      </c>
      <c r="M104" s="196"/>
    </row>
    <row r="105" spans="1:13" ht="21">
      <c r="A105" s="212"/>
      <c r="B105" s="213"/>
      <c r="C105" s="214"/>
      <c r="D105" s="215"/>
      <c r="E105" s="215" t="s">
        <v>119</v>
      </c>
      <c r="F105" s="291"/>
      <c r="G105" s="215"/>
      <c r="H105" s="292"/>
      <c r="I105" s="299">
        <f>SUM(I94:I104)</f>
        <v>6324</v>
      </c>
      <c r="J105" s="221"/>
      <c r="K105" s="303">
        <f>SUM(K94:K104)</f>
        <v>1277</v>
      </c>
      <c r="L105" s="303">
        <f>SUM(L94:L104)</f>
        <v>7601</v>
      </c>
      <c r="M105" s="223"/>
    </row>
    <row r="106" spans="1:13" ht="21" thickBot="1">
      <c r="A106" s="224"/>
      <c r="B106" s="213"/>
      <c r="C106" s="214"/>
      <c r="D106" s="215"/>
      <c r="E106" s="215" t="s">
        <v>120</v>
      </c>
      <c r="F106" s="291"/>
      <c r="G106" s="215"/>
      <c r="H106" s="292"/>
      <c r="I106" s="300">
        <f>SUM(I84+I105)</f>
        <v>24060</v>
      </c>
      <c r="J106" s="227"/>
      <c r="K106" s="300">
        <f>SUM(K84+K105)</f>
        <v>8941</v>
      </c>
      <c r="L106" s="300">
        <f>SUM(L84+L105)</f>
        <v>33001</v>
      </c>
      <c r="M106" s="228"/>
    </row>
    <row r="107" spans="1:13" ht="24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4">
      <c r="A108" s="113"/>
      <c r="B108" s="113"/>
      <c r="C108" s="113"/>
      <c r="D108" s="10"/>
      <c r="E108" s="707" t="s">
        <v>121</v>
      </c>
      <c r="F108" s="585"/>
      <c r="G108" s="585"/>
      <c r="H108" s="585"/>
      <c r="I108" s="707" t="s">
        <v>104</v>
      </c>
      <c r="J108" s="707"/>
      <c r="K108" s="707"/>
      <c r="L108" s="707"/>
      <c r="M108" s="30"/>
    </row>
    <row r="109" spans="1:13" ht="24">
      <c r="A109" s="113"/>
      <c r="B109" s="113"/>
      <c r="C109" s="113"/>
      <c r="D109" s="10"/>
      <c r="E109" s="585" t="s">
        <v>105</v>
      </c>
      <c r="F109" s="585"/>
      <c r="G109" s="585"/>
      <c r="H109" s="585"/>
      <c r="I109" s="585" t="s">
        <v>105</v>
      </c>
      <c r="J109" s="585"/>
      <c r="K109" s="585"/>
      <c r="L109" s="585"/>
      <c r="M109" s="30"/>
    </row>
    <row r="110" spans="1:13" ht="24">
      <c r="A110" s="113"/>
      <c r="B110" s="113"/>
      <c r="C110" s="113"/>
      <c r="D110" s="10"/>
      <c r="E110" s="169"/>
      <c r="F110" s="169"/>
      <c r="G110" s="169"/>
      <c r="H110" s="169"/>
      <c r="I110" s="585" t="s">
        <v>106</v>
      </c>
      <c r="J110" s="585"/>
      <c r="K110" s="585"/>
      <c r="L110" s="585"/>
      <c r="M110" s="30"/>
    </row>
    <row r="111" spans="1:13" ht="24">
      <c r="A111" s="586" t="s">
        <v>26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130" t="s">
        <v>101</v>
      </c>
      <c r="M111" s="130"/>
    </row>
    <row r="112" spans="1:13" ht="24">
      <c r="A112" s="180" t="s">
        <v>81</v>
      </c>
      <c r="B112" s="180"/>
      <c r="C112" s="175"/>
      <c r="D112" s="175"/>
      <c r="E112" s="293" t="str">
        <f>+E2</f>
        <v>อาคาร 324ล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21" thickBot="1">
      <c r="A113" s="587" t="s">
        <v>0</v>
      </c>
      <c r="B113" s="587"/>
      <c r="C113" s="587"/>
      <c r="D113" s="293" t="str">
        <f>+D91</f>
        <v>โรงเรียน สิ้นศรัทธาราษฎร์</v>
      </c>
      <c r="E113" s="293"/>
      <c r="F113" s="175"/>
      <c r="G113" s="175"/>
      <c r="H113" s="175"/>
      <c r="I113" s="177" t="s">
        <v>102</v>
      </c>
      <c r="J113" s="294" t="str">
        <f>+J3</f>
        <v>สพป ลลลลลล</v>
      </c>
      <c r="K113" s="294"/>
      <c r="L113" s="294"/>
      <c r="M113" s="178"/>
    </row>
    <row r="114" spans="1:13" ht="21" thickTop="1">
      <c r="A114" s="593" t="s">
        <v>3</v>
      </c>
      <c r="B114" s="600" t="s">
        <v>4</v>
      </c>
      <c r="C114" s="601"/>
      <c r="D114" s="601"/>
      <c r="E114" s="601"/>
      <c r="F114" s="604" t="s">
        <v>11</v>
      </c>
      <c r="G114" s="606" t="s">
        <v>13</v>
      </c>
      <c r="H114" s="595" t="s">
        <v>19</v>
      </c>
      <c r="I114" s="596"/>
      <c r="J114" s="595" t="s">
        <v>15</v>
      </c>
      <c r="K114" s="596"/>
      <c r="L114" s="611" t="s">
        <v>17</v>
      </c>
      <c r="M114" s="593" t="s">
        <v>5</v>
      </c>
    </row>
    <row r="115" spans="1:13" ht="21" thickBot="1">
      <c r="A115" s="594"/>
      <c r="B115" s="602"/>
      <c r="C115" s="603"/>
      <c r="D115" s="603"/>
      <c r="E115" s="603"/>
      <c r="F115" s="605"/>
      <c r="G115" s="607"/>
      <c r="H115" s="27" t="s">
        <v>27</v>
      </c>
      <c r="I115" s="27" t="s">
        <v>16</v>
      </c>
      <c r="J115" s="27" t="s">
        <v>27</v>
      </c>
      <c r="K115" s="27" t="s">
        <v>16</v>
      </c>
      <c r="L115" s="612"/>
      <c r="M115" s="594"/>
    </row>
    <row r="116" spans="1:13" ht="21" thickTop="1">
      <c r="A116" s="137"/>
      <c r="B116" s="608"/>
      <c r="C116" s="609"/>
      <c r="D116" s="609"/>
      <c r="E116" s="610"/>
      <c r="F116" s="138">
        <v>23</v>
      </c>
      <c r="G116" s="139"/>
      <c r="H116" s="140">
        <v>24</v>
      </c>
      <c r="I116" s="295">
        <f aca="true" t="shared" si="15" ref="I116:I126">SUM(H116)*$F116</f>
        <v>552</v>
      </c>
      <c r="J116" s="142">
        <v>25</v>
      </c>
      <c r="K116" s="295">
        <f aca="true" t="shared" si="16" ref="K116:K123">SUM(J116)*$F116</f>
        <v>575</v>
      </c>
      <c r="L116" s="297">
        <f aca="true" t="shared" si="17" ref="L116:L126">SUM(,I116,K116)</f>
        <v>1127</v>
      </c>
      <c r="M116" s="139"/>
    </row>
    <row r="117" spans="1:13" ht="21">
      <c r="A117" s="181"/>
      <c r="B117" s="580"/>
      <c r="C117" s="581"/>
      <c r="D117" s="581"/>
      <c r="E117" s="582"/>
      <c r="F117" s="148">
        <v>26</v>
      </c>
      <c r="G117" s="149"/>
      <c r="H117" s="150">
        <v>222</v>
      </c>
      <c r="I117" s="295">
        <f t="shared" si="15"/>
        <v>5772</v>
      </c>
      <c r="J117" s="182">
        <v>27</v>
      </c>
      <c r="K117" s="295">
        <f t="shared" si="16"/>
        <v>702</v>
      </c>
      <c r="L117" s="297">
        <f t="shared" si="17"/>
        <v>6474</v>
      </c>
      <c r="M117" s="149"/>
    </row>
    <row r="118" spans="1:13" ht="21">
      <c r="A118" s="183"/>
      <c r="B118" s="580"/>
      <c r="C118" s="581"/>
      <c r="D118" s="581"/>
      <c r="E118" s="582"/>
      <c r="F118" s="184"/>
      <c r="G118" s="185"/>
      <c r="H118" s="143"/>
      <c r="I118" s="295">
        <f t="shared" si="15"/>
        <v>0</v>
      </c>
      <c r="J118" s="186"/>
      <c r="K118" s="295">
        <f t="shared" si="16"/>
        <v>0</v>
      </c>
      <c r="L118" s="297">
        <f t="shared" si="17"/>
        <v>0</v>
      </c>
      <c r="M118" s="187"/>
    </row>
    <row r="119" spans="1:13" ht="21">
      <c r="A119" s="181"/>
      <c r="B119" s="597"/>
      <c r="C119" s="598"/>
      <c r="D119" s="598"/>
      <c r="E119" s="599"/>
      <c r="F119" s="184"/>
      <c r="G119" s="185"/>
      <c r="H119" s="143"/>
      <c r="I119" s="298">
        <f t="shared" si="15"/>
        <v>0</v>
      </c>
      <c r="J119" s="186"/>
      <c r="K119" s="298">
        <f t="shared" si="16"/>
        <v>0</v>
      </c>
      <c r="L119" s="301">
        <f t="shared" si="17"/>
        <v>0</v>
      </c>
      <c r="M119" s="187"/>
    </row>
    <row r="120" spans="1:13" ht="21">
      <c r="A120" s="190"/>
      <c r="B120" s="191"/>
      <c r="C120" s="192"/>
      <c r="D120" s="583"/>
      <c r="E120" s="584"/>
      <c r="F120" s="184"/>
      <c r="G120" s="185"/>
      <c r="H120" s="143"/>
      <c r="I120" s="295">
        <f t="shared" si="15"/>
        <v>0</v>
      </c>
      <c r="J120" s="195"/>
      <c r="K120" s="295">
        <f t="shared" si="16"/>
        <v>0</v>
      </c>
      <c r="L120" s="297">
        <f t="shared" si="17"/>
        <v>0</v>
      </c>
      <c r="M120" s="196"/>
    </row>
    <row r="121" spans="1:13" ht="21">
      <c r="A121" s="190"/>
      <c r="B121" s="191"/>
      <c r="C121" s="192"/>
      <c r="D121" s="583"/>
      <c r="E121" s="584"/>
      <c r="F121" s="197"/>
      <c r="G121" s="185"/>
      <c r="H121" s="143"/>
      <c r="I121" s="298">
        <f t="shared" si="15"/>
        <v>0</v>
      </c>
      <c r="J121" s="195"/>
      <c r="K121" s="295">
        <f t="shared" si="16"/>
        <v>0</v>
      </c>
      <c r="L121" s="301">
        <f t="shared" si="17"/>
        <v>0</v>
      </c>
      <c r="M121" s="196"/>
    </row>
    <row r="122" spans="1:13" ht="21">
      <c r="A122" s="190"/>
      <c r="B122" s="191"/>
      <c r="C122" s="192"/>
      <c r="D122" s="583"/>
      <c r="E122" s="584"/>
      <c r="F122" s="197"/>
      <c r="G122" s="185"/>
      <c r="H122" s="143"/>
      <c r="I122" s="295">
        <f t="shared" si="15"/>
        <v>0</v>
      </c>
      <c r="J122" s="195"/>
      <c r="K122" s="295">
        <f t="shared" si="16"/>
        <v>0</v>
      </c>
      <c r="L122" s="297">
        <f t="shared" si="17"/>
        <v>0</v>
      </c>
      <c r="M122" s="196"/>
    </row>
    <row r="123" spans="1:13" ht="21">
      <c r="A123" s="190"/>
      <c r="B123" s="191"/>
      <c r="C123" s="192"/>
      <c r="D123" s="583"/>
      <c r="E123" s="584"/>
      <c r="F123" s="184"/>
      <c r="G123" s="185"/>
      <c r="H123" s="143"/>
      <c r="I123" s="298">
        <f t="shared" si="15"/>
        <v>0</v>
      </c>
      <c r="J123" s="195"/>
      <c r="K123" s="298">
        <f t="shared" si="16"/>
        <v>0</v>
      </c>
      <c r="L123" s="301">
        <f t="shared" si="17"/>
        <v>0</v>
      </c>
      <c r="M123" s="196"/>
    </row>
    <row r="124" spans="1:13" ht="21">
      <c r="A124" s="181"/>
      <c r="B124" s="580"/>
      <c r="C124" s="581"/>
      <c r="D124" s="581"/>
      <c r="E124" s="582"/>
      <c r="F124" s="198"/>
      <c r="G124" s="199"/>
      <c r="H124" s="200"/>
      <c r="I124" s="295">
        <f t="shared" si="15"/>
        <v>0</v>
      </c>
      <c r="J124" s="201"/>
      <c r="K124" s="302">
        <f>SUM(K120:K123)</f>
        <v>0</v>
      </c>
      <c r="L124" s="297">
        <f t="shared" si="17"/>
        <v>0</v>
      </c>
      <c r="M124" s="196"/>
    </row>
    <row r="125" spans="1:13" ht="21">
      <c r="A125" s="190"/>
      <c r="B125" s="580"/>
      <c r="C125" s="581"/>
      <c r="D125" s="581"/>
      <c r="E125" s="582"/>
      <c r="F125" s="184"/>
      <c r="G125" s="185"/>
      <c r="H125" s="143"/>
      <c r="I125" s="298">
        <f t="shared" si="15"/>
        <v>0</v>
      </c>
      <c r="J125" s="186"/>
      <c r="K125" s="295">
        <f>SUM(J125)*$F125</f>
        <v>0</v>
      </c>
      <c r="L125" s="301">
        <f t="shared" si="17"/>
        <v>0</v>
      </c>
      <c r="M125" s="187"/>
    </row>
    <row r="126" spans="1:13" ht="21" thickBot="1">
      <c r="A126" s="190"/>
      <c r="B126" s="191"/>
      <c r="C126" s="192"/>
      <c r="D126" s="588"/>
      <c r="E126" s="589"/>
      <c r="F126" s="184"/>
      <c r="G126" s="185"/>
      <c r="H126" s="143"/>
      <c r="I126" s="295">
        <f t="shared" si="15"/>
        <v>0</v>
      </c>
      <c r="J126" s="195"/>
      <c r="K126" s="295">
        <f>SUM(J126)*$F126</f>
        <v>0</v>
      </c>
      <c r="L126" s="297">
        <f t="shared" si="17"/>
        <v>0</v>
      </c>
      <c r="M126" s="196"/>
    </row>
    <row r="127" spans="1:13" ht="21">
      <c r="A127" s="212"/>
      <c r="B127" s="213"/>
      <c r="C127" s="214"/>
      <c r="D127" s="215"/>
      <c r="E127" s="215" t="s">
        <v>124</v>
      </c>
      <c r="F127" s="291"/>
      <c r="G127" s="215"/>
      <c r="H127" s="292"/>
      <c r="I127" s="299">
        <f>SUM(I116:I126)</f>
        <v>6324</v>
      </c>
      <c r="J127" s="221"/>
      <c r="K127" s="303">
        <f>SUM(K116:K126)</f>
        <v>1277</v>
      </c>
      <c r="L127" s="303">
        <f>SUM(L116:L126)</f>
        <v>7601</v>
      </c>
      <c r="M127" s="223"/>
    </row>
    <row r="128" spans="1:13" ht="21" thickBot="1">
      <c r="A128" s="224"/>
      <c r="B128" s="213"/>
      <c r="C128" s="214"/>
      <c r="D128" s="215"/>
      <c r="E128" s="215" t="s">
        <v>125</v>
      </c>
      <c r="F128" s="291"/>
      <c r="G128" s="215"/>
      <c r="H128" s="292"/>
      <c r="I128" s="300">
        <f>SUM(I106+I127)</f>
        <v>30384</v>
      </c>
      <c r="J128" s="227"/>
      <c r="K128" s="300">
        <f>SUM(K106+K127)</f>
        <v>10218</v>
      </c>
      <c r="L128" s="300">
        <f>SUM(L106+L127)</f>
        <v>40602</v>
      </c>
      <c r="M128" s="228"/>
    </row>
    <row r="129" spans="1:13" ht="24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4">
      <c r="A130" s="113"/>
      <c r="B130" s="113"/>
      <c r="C130" s="113"/>
      <c r="D130" s="10"/>
      <c r="E130" s="707" t="s">
        <v>121</v>
      </c>
      <c r="F130" s="585"/>
      <c r="G130" s="585"/>
      <c r="H130" s="585"/>
      <c r="I130" s="707" t="s">
        <v>104</v>
      </c>
      <c r="J130" s="707"/>
      <c r="K130" s="707"/>
      <c r="L130" s="707"/>
      <c r="M130" s="30"/>
    </row>
    <row r="131" spans="1:13" ht="24">
      <c r="A131" s="113"/>
      <c r="B131" s="113"/>
      <c r="C131" s="113"/>
      <c r="D131" s="10"/>
      <c r="E131" s="585" t="s">
        <v>105</v>
      </c>
      <c r="F131" s="585"/>
      <c r="G131" s="585"/>
      <c r="H131" s="585"/>
      <c r="I131" s="585" t="s">
        <v>105</v>
      </c>
      <c r="J131" s="585"/>
      <c r="K131" s="585"/>
      <c r="L131" s="585"/>
      <c r="M131" s="30"/>
    </row>
    <row r="132" spans="1:13" ht="24">
      <c r="A132" s="113"/>
      <c r="B132" s="113"/>
      <c r="C132" s="113"/>
      <c r="D132" s="10"/>
      <c r="E132" s="169"/>
      <c r="F132" s="169"/>
      <c r="G132" s="169"/>
      <c r="H132" s="169"/>
      <c r="I132" s="585" t="s">
        <v>106</v>
      </c>
      <c r="J132" s="585"/>
      <c r="K132" s="585"/>
      <c r="L132" s="585"/>
      <c r="M132" s="30"/>
    </row>
    <row r="133" spans="1:13" ht="24">
      <c r="A133" s="586" t="s">
        <v>26</v>
      </c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130" t="s">
        <v>101</v>
      </c>
      <c r="M133" s="130"/>
    </row>
    <row r="134" spans="1:13" ht="24">
      <c r="A134" s="180" t="s">
        <v>81</v>
      </c>
      <c r="B134" s="180"/>
      <c r="C134" s="175"/>
      <c r="D134" s="175"/>
      <c r="E134" s="293" t="str">
        <f>+E24</f>
        <v>อาคาร 324ล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21" thickBot="1">
      <c r="A135" s="587" t="s">
        <v>0</v>
      </c>
      <c r="B135" s="587"/>
      <c r="C135" s="587"/>
      <c r="D135" s="293" t="str">
        <f>+D113</f>
        <v>โรงเรียน สิ้นศรัทธาราษฎร์</v>
      </c>
      <c r="E135" s="293"/>
      <c r="F135" s="175"/>
      <c r="G135" s="175"/>
      <c r="H135" s="175"/>
      <c r="I135" s="177" t="s">
        <v>102</v>
      </c>
      <c r="J135" s="294" t="str">
        <f>+J25</f>
        <v>สพป ลลลลลล</v>
      </c>
      <c r="K135" s="294"/>
      <c r="L135" s="294"/>
      <c r="M135" s="178"/>
    </row>
    <row r="136" spans="1:13" ht="21" thickTop="1">
      <c r="A136" s="593" t="s">
        <v>3</v>
      </c>
      <c r="B136" s="600" t="s">
        <v>4</v>
      </c>
      <c r="C136" s="601"/>
      <c r="D136" s="601"/>
      <c r="E136" s="601"/>
      <c r="F136" s="604" t="s">
        <v>11</v>
      </c>
      <c r="G136" s="606" t="s">
        <v>13</v>
      </c>
      <c r="H136" s="595" t="s">
        <v>19</v>
      </c>
      <c r="I136" s="596"/>
      <c r="J136" s="595" t="s">
        <v>15</v>
      </c>
      <c r="K136" s="596"/>
      <c r="L136" s="611" t="s">
        <v>17</v>
      </c>
      <c r="M136" s="593" t="s">
        <v>5</v>
      </c>
    </row>
    <row r="137" spans="1:13" ht="21" thickBot="1">
      <c r="A137" s="594"/>
      <c r="B137" s="602"/>
      <c r="C137" s="603"/>
      <c r="D137" s="603"/>
      <c r="E137" s="603"/>
      <c r="F137" s="605"/>
      <c r="G137" s="607"/>
      <c r="H137" s="27" t="s">
        <v>27</v>
      </c>
      <c r="I137" s="27" t="s">
        <v>16</v>
      </c>
      <c r="J137" s="27" t="s">
        <v>27</v>
      </c>
      <c r="K137" s="27" t="s">
        <v>16</v>
      </c>
      <c r="L137" s="612"/>
      <c r="M137" s="594"/>
    </row>
    <row r="138" spans="1:13" ht="21" thickTop="1">
      <c r="A138" s="137"/>
      <c r="B138" s="608"/>
      <c r="C138" s="609"/>
      <c r="D138" s="609"/>
      <c r="E138" s="610"/>
      <c r="F138" s="138">
        <v>23</v>
      </c>
      <c r="G138" s="139"/>
      <c r="H138" s="140">
        <v>24</v>
      </c>
      <c r="I138" s="295">
        <f aca="true" t="shared" si="18" ref="I138:I148">SUM(H138)*$F138</f>
        <v>552</v>
      </c>
      <c r="J138" s="142">
        <v>25</v>
      </c>
      <c r="K138" s="295">
        <f aca="true" t="shared" si="19" ref="K138:K145">SUM(J138)*$F138</f>
        <v>575</v>
      </c>
      <c r="L138" s="297">
        <f aca="true" t="shared" si="20" ref="L138:L148">SUM(,I138,K138)</f>
        <v>1127</v>
      </c>
      <c r="M138" s="139"/>
    </row>
    <row r="139" spans="1:13" ht="21">
      <c r="A139" s="181"/>
      <c r="B139" s="580"/>
      <c r="C139" s="581"/>
      <c r="D139" s="581"/>
      <c r="E139" s="582"/>
      <c r="F139" s="148">
        <v>26</v>
      </c>
      <c r="G139" s="149"/>
      <c r="H139" s="150">
        <v>222</v>
      </c>
      <c r="I139" s="295">
        <f t="shared" si="18"/>
        <v>5772</v>
      </c>
      <c r="J139" s="182">
        <v>27</v>
      </c>
      <c r="K139" s="295">
        <f t="shared" si="19"/>
        <v>702</v>
      </c>
      <c r="L139" s="297">
        <f t="shared" si="20"/>
        <v>6474</v>
      </c>
      <c r="M139" s="149"/>
    </row>
    <row r="140" spans="1:13" ht="21">
      <c r="A140" s="183"/>
      <c r="B140" s="580"/>
      <c r="C140" s="581"/>
      <c r="D140" s="581"/>
      <c r="E140" s="582"/>
      <c r="F140" s="184"/>
      <c r="G140" s="185"/>
      <c r="H140" s="143"/>
      <c r="I140" s="295">
        <f t="shared" si="18"/>
        <v>0</v>
      </c>
      <c r="J140" s="186"/>
      <c r="K140" s="295">
        <f t="shared" si="19"/>
        <v>0</v>
      </c>
      <c r="L140" s="297">
        <f t="shared" si="20"/>
        <v>0</v>
      </c>
      <c r="M140" s="187"/>
    </row>
    <row r="141" spans="1:13" ht="21">
      <c r="A141" s="181"/>
      <c r="B141" s="597"/>
      <c r="C141" s="598"/>
      <c r="D141" s="598"/>
      <c r="E141" s="599"/>
      <c r="F141" s="184"/>
      <c r="G141" s="185"/>
      <c r="H141" s="143"/>
      <c r="I141" s="298">
        <f t="shared" si="18"/>
        <v>0</v>
      </c>
      <c r="J141" s="186"/>
      <c r="K141" s="298">
        <f t="shared" si="19"/>
        <v>0</v>
      </c>
      <c r="L141" s="301">
        <f t="shared" si="20"/>
        <v>0</v>
      </c>
      <c r="M141" s="187"/>
    </row>
    <row r="142" spans="1:13" ht="21">
      <c r="A142" s="190"/>
      <c r="B142" s="191"/>
      <c r="C142" s="192"/>
      <c r="D142" s="583"/>
      <c r="E142" s="584"/>
      <c r="F142" s="184"/>
      <c r="G142" s="185"/>
      <c r="H142" s="143"/>
      <c r="I142" s="295">
        <f t="shared" si="18"/>
        <v>0</v>
      </c>
      <c r="J142" s="195"/>
      <c r="K142" s="295">
        <f t="shared" si="19"/>
        <v>0</v>
      </c>
      <c r="L142" s="297">
        <f t="shared" si="20"/>
        <v>0</v>
      </c>
      <c r="M142" s="196"/>
    </row>
    <row r="143" spans="1:13" ht="21">
      <c r="A143" s="190"/>
      <c r="B143" s="191"/>
      <c r="C143" s="192"/>
      <c r="D143" s="583"/>
      <c r="E143" s="584"/>
      <c r="F143" s="197"/>
      <c r="G143" s="185"/>
      <c r="H143" s="143"/>
      <c r="I143" s="298">
        <f t="shared" si="18"/>
        <v>0</v>
      </c>
      <c r="J143" s="195"/>
      <c r="K143" s="295">
        <f t="shared" si="19"/>
        <v>0</v>
      </c>
      <c r="L143" s="301">
        <f t="shared" si="20"/>
        <v>0</v>
      </c>
      <c r="M143" s="196"/>
    </row>
    <row r="144" spans="1:13" ht="21">
      <c r="A144" s="190"/>
      <c r="B144" s="191"/>
      <c r="C144" s="192"/>
      <c r="D144" s="583"/>
      <c r="E144" s="584"/>
      <c r="F144" s="197"/>
      <c r="G144" s="185"/>
      <c r="H144" s="143"/>
      <c r="I144" s="295">
        <f t="shared" si="18"/>
        <v>0</v>
      </c>
      <c r="J144" s="195"/>
      <c r="K144" s="295">
        <f t="shared" si="19"/>
        <v>0</v>
      </c>
      <c r="L144" s="297">
        <f t="shared" si="20"/>
        <v>0</v>
      </c>
      <c r="M144" s="196"/>
    </row>
    <row r="145" spans="1:13" ht="21">
      <c r="A145" s="190"/>
      <c r="B145" s="191"/>
      <c r="C145" s="192"/>
      <c r="D145" s="583"/>
      <c r="E145" s="584"/>
      <c r="F145" s="184"/>
      <c r="G145" s="185"/>
      <c r="H145" s="143"/>
      <c r="I145" s="298">
        <f t="shared" si="18"/>
        <v>0</v>
      </c>
      <c r="J145" s="195"/>
      <c r="K145" s="298">
        <f t="shared" si="19"/>
        <v>0</v>
      </c>
      <c r="L145" s="301">
        <f t="shared" si="20"/>
        <v>0</v>
      </c>
      <c r="M145" s="196"/>
    </row>
    <row r="146" spans="1:13" ht="21">
      <c r="A146" s="181"/>
      <c r="B146" s="580"/>
      <c r="C146" s="581"/>
      <c r="D146" s="581"/>
      <c r="E146" s="582"/>
      <c r="F146" s="198"/>
      <c r="G146" s="199"/>
      <c r="H146" s="200"/>
      <c r="I146" s="295">
        <f t="shared" si="18"/>
        <v>0</v>
      </c>
      <c r="J146" s="201"/>
      <c r="K146" s="302">
        <f>SUM(K142:K145)</f>
        <v>0</v>
      </c>
      <c r="L146" s="297">
        <f t="shared" si="20"/>
        <v>0</v>
      </c>
      <c r="M146" s="196"/>
    </row>
    <row r="147" spans="1:13" ht="21">
      <c r="A147" s="190"/>
      <c r="B147" s="580"/>
      <c r="C147" s="581"/>
      <c r="D147" s="581"/>
      <c r="E147" s="582"/>
      <c r="F147" s="184"/>
      <c r="G147" s="185"/>
      <c r="H147" s="143"/>
      <c r="I147" s="298">
        <f t="shared" si="18"/>
        <v>0</v>
      </c>
      <c r="J147" s="186"/>
      <c r="K147" s="295">
        <f>SUM(J147)*$F147</f>
        <v>0</v>
      </c>
      <c r="L147" s="301">
        <f t="shared" si="20"/>
        <v>0</v>
      </c>
      <c r="M147" s="187"/>
    </row>
    <row r="148" spans="1:13" ht="21" thickBot="1">
      <c r="A148" s="190"/>
      <c r="B148" s="191"/>
      <c r="C148" s="192"/>
      <c r="D148" s="588"/>
      <c r="E148" s="589"/>
      <c r="F148" s="184"/>
      <c r="G148" s="185"/>
      <c r="H148" s="143"/>
      <c r="I148" s="295">
        <f t="shared" si="18"/>
        <v>0</v>
      </c>
      <c r="J148" s="195"/>
      <c r="K148" s="295">
        <f>SUM(J148)*$F148</f>
        <v>0</v>
      </c>
      <c r="L148" s="297">
        <f t="shared" si="20"/>
        <v>0</v>
      </c>
      <c r="M148" s="196"/>
    </row>
    <row r="149" spans="1:13" ht="21">
      <c r="A149" s="212"/>
      <c r="B149" s="213"/>
      <c r="C149" s="214"/>
      <c r="D149" s="215"/>
      <c r="E149" s="215" t="s">
        <v>133</v>
      </c>
      <c r="F149" s="291"/>
      <c r="G149" s="215"/>
      <c r="H149" s="292"/>
      <c r="I149" s="299">
        <f>SUM(I138:I148)</f>
        <v>6324</v>
      </c>
      <c r="J149" s="221"/>
      <c r="K149" s="303">
        <f>SUM(K138:K148)</f>
        <v>1277</v>
      </c>
      <c r="L149" s="303">
        <f>SUM(L138:L148)</f>
        <v>7601</v>
      </c>
      <c r="M149" s="223"/>
    </row>
    <row r="150" spans="1:13" ht="21" thickBot="1">
      <c r="A150" s="224"/>
      <c r="B150" s="213"/>
      <c r="C150" s="214"/>
      <c r="D150" s="215"/>
      <c r="E150" s="215" t="s">
        <v>134</v>
      </c>
      <c r="F150" s="291"/>
      <c r="G150" s="215"/>
      <c r="H150" s="292"/>
      <c r="I150" s="300">
        <f>SUM(I128+I149)</f>
        <v>36708</v>
      </c>
      <c r="J150" s="227"/>
      <c r="K150" s="300">
        <f>SUM(K128+K149)</f>
        <v>11495</v>
      </c>
      <c r="L150" s="300">
        <f>SUM(L128+L149)</f>
        <v>48203</v>
      </c>
      <c r="M150" s="228"/>
    </row>
    <row r="151" spans="1:13" ht="24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4">
      <c r="A152" s="113"/>
      <c r="B152" s="113"/>
      <c r="C152" s="113"/>
      <c r="D152" s="10"/>
      <c r="E152" s="707" t="s">
        <v>121</v>
      </c>
      <c r="F152" s="585"/>
      <c r="G152" s="585"/>
      <c r="H152" s="585"/>
      <c r="I152" s="707" t="s">
        <v>104</v>
      </c>
      <c r="J152" s="707"/>
      <c r="K152" s="707"/>
      <c r="L152" s="707"/>
      <c r="M152" s="30"/>
    </row>
    <row r="153" spans="1:13" ht="24">
      <c r="A153" s="113"/>
      <c r="B153" s="113"/>
      <c r="C153" s="113"/>
      <c r="D153" s="10"/>
      <c r="E153" s="585" t="s">
        <v>105</v>
      </c>
      <c r="F153" s="585"/>
      <c r="G153" s="585"/>
      <c r="H153" s="585"/>
      <c r="I153" s="585" t="s">
        <v>105</v>
      </c>
      <c r="J153" s="585"/>
      <c r="K153" s="585"/>
      <c r="L153" s="585"/>
      <c r="M153" s="30"/>
    </row>
    <row r="154" spans="1:13" ht="24">
      <c r="A154" s="113"/>
      <c r="B154" s="113"/>
      <c r="C154" s="113"/>
      <c r="D154" s="10"/>
      <c r="E154" s="169"/>
      <c r="F154" s="169"/>
      <c r="G154" s="169"/>
      <c r="H154" s="169"/>
      <c r="I154" s="585" t="s">
        <v>106</v>
      </c>
      <c r="J154" s="585"/>
      <c r="K154" s="585"/>
      <c r="L154" s="585"/>
      <c r="M154" s="30"/>
    </row>
    <row r="155" spans="1:13" ht="24">
      <c r="A155" s="586" t="s">
        <v>26</v>
      </c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130" t="s">
        <v>101</v>
      </c>
      <c r="M155" s="130"/>
    </row>
    <row r="156" spans="1:13" ht="24">
      <c r="A156" s="180" t="s">
        <v>81</v>
      </c>
      <c r="B156" s="180"/>
      <c r="C156" s="175"/>
      <c r="D156" s="175"/>
      <c r="E156" s="293" t="str">
        <f>+E46</f>
        <v>อาคาร 324ล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21" thickBot="1">
      <c r="A157" s="587" t="s">
        <v>0</v>
      </c>
      <c r="B157" s="587"/>
      <c r="C157" s="587"/>
      <c r="D157" s="293" t="str">
        <f>+D135</f>
        <v>โรงเรียน สิ้นศรัทธาราษฎร์</v>
      </c>
      <c r="E157" s="293"/>
      <c r="F157" s="175"/>
      <c r="G157" s="175"/>
      <c r="H157" s="175"/>
      <c r="I157" s="177" t="s">
        <v>102</v>
      </c>
      <c r="J157" s="294" t="str">
        <f>+J47</f>
        <v>สพป ลลลลลล</v>
      </c>
      <c r="K157" s="294"/>
      <c r="L157" s="294"/>
      <c r="M157" s="178"/>
    </row>
    <row r="158" spans="1:13" ht="21" thickTop="1">
      <c r="A158" s="593" t="s">
        <v>3</v>
      </c>
      <c r="B158" s="600" t="s">
        <v>4</v>
      </c>
      <c r="C158" s="601"/>
      <c r="D158" s="601"/>
      <c r="E158" s="601"/>
      <c r="F158" s="604" t="s">
        <v>11</v>
      </c>
      <c r="G158" s="606" t="s">
        <v>13</v>
      </c>
      <c r="H158" s="595" t="s">
        <v>19</v>
      </c>
      <c r="I158" s="596"/>
      <c r="J158" s="595" t="s">
        <v>15</v>
      </c>
      <c r="K158" s="596"/>
      <c r="L158" s="611" t="s">
        <v>17</v>
      </c>
      <c r="M158" s="593" t="s">
        <v>5</v>
      </c>
    </row>
    <row r="159" spans="1:13" ht="21" thickBot="1">
      <c r="A159" s="594"/>
      <c r="B159" s="602"/>
      <c r="C159" s="603"/>
      <c r="D159" s="603"/>
      <c r="E159" s="603"/>
      <c r="F159" s="605"/>
      <c r="G159" s="607"/>
      <c r="H159" s="27" t="s">
        <v>27</v>
      </c>
      <c r="I159" s="27" t="s">
        <v>16</v>
      </c>
      <c r="J159" s="27" t="s">
        <v>27</v>
      </c>
      <c r="K159" s="27" t="s">
        <v>16</v>
      </c>
      <c r="L159" s="612"/>
      <c r="M159" s="594"/>
    </row>
    <row r="160" spans="1:13" ht="21" thickTop="1">
      <c r="A160" s="137"/>
      <c r="B160" s="608"/>
      <c r="C160" s="609"/>
      <c r="D160" s="609"/>
      <c r="E160" s="610"/>
      <c r="F160" s="138">
        <v>100</v>
      </c>
      <c r="G160" s="139"/>
      <c r="H160" s="140">
        <v>211</v>
      </c>
      <c r="I160" s="295">
        <f aca="true" t="shared" si="21" ref="I160:I170">SUM(H160)*$F160</f>
        <v>21100</v>
      </c>
      <c r="J160" s="142">
        <v>25</v>
      </c>
      <c r="K160" s="295">
        <f aca="true" t="shared" si="22" ref="K160:K167">SUM(J160)*$F160</f>
        <v>2500</v>
      </c>
      <c r="L160" s="297">
        <f aca="true" t="shared" si="23" ref="L160:L170">SUM(,I160,K160)</f>
        <v>23600</v>
      </c>
      <c r="M160" s="139"/>
    </row>
    <row r="161" spans="1:13" ht="21">
      <c r="A161" s="181"/>
      <c r="B161" s="580"/>
      <c r="C161" s="581"/>
      <c r="D161" s="581"/>
      <c r="E161" s="582"/>
      <c r="F161" s="148">
        <v>260</v>
      </c>
      <c r="G161" s="149"/>
      <c r="H161" s="150">
        <v>1234</v>
      </c>
      <c r="I161" s="295">
        <f t="shared" si="21"/>
        <v>320840</v>
      </c>
      <c r="J161" s="182">
        <v>27</v>
      </c>
      <c r="K161" s="295">
        <f t="shared" si="22"/>
        <v>7020</v>
      </c>
      <c r="L161" s="297">
        <f t="shared" si="23"/>
        <v>327860</v>
      </c>
      <c r="M161" s="149"/>
    </row>
    <row r="162" spans="1:13" ht="21">
      <c r="A162" s="183"/>
      <c r="B162" s="580"/>
      <c r="C162" s="581"/>
      <c r="D162" s="581"/>
      <c r="E162" s="582"/>
      <c r="F162" s="184"/>
      <c r="G162" s="185"/>
      <c r="H162" s="143"/>
      <c r="I162" s="295">
        <f t="shared" si="21"/>
        <v>0</v>
      </c>
      <c r="J162" s="186"/>
      <c r="K162" s="295">
        <f t="shared" si="22"/>
        <v>0</v>
      </c>
      <c r="L162" s="297">
        <f t="shared" si="23"/>
        <v>0</v>
      </c>
      <c r="M162" s="187"/>
    </row>
    <row r="163" spans="1:13" ht="21">
      <c r="A163" s="181"/>
      <c r="B163" s="597"/>
      <c r="C163" s="598"/>
      <c r="D163" s="598"/>
      <c r="E163" s="599"/>
      <c r="F163" s="184"/>
      <c r="G163" s="185"/>
      <c r="H163" s="143"/>
      <c r="I163" s="298">
        <f t="shared" si="21"/>
        <v>0</v>
      </c>
      <c r="J163" s="186"/>
      <c r="K163" s="298">
        <f t="shared" si="22"/>
        <v>0</v>
      </c>
      <c r="L163" s="301">
        <f t="shared" si="23"/>
        <v>0</v>
      </c>
      <c r="M163" s="187"/>
    </row>
    <row r="164" spans="1:13" ht="21">
      <c r="A164" s="190"/>
      <c r="B164" s="191"/>
      <c r="C164" s="192"/>
      <c r="D164" s="583"/>
      <c r="E164" s="584"/>
      <c r="F164" s="184"/>
      <c r="G164" s="185"/>
      <c r="H164" s="143"/>
      <c r="I164" s="295">
        <f t="shared" si="21"/>
        <v>0</v>
      </c>
      <c r="J164" s="195"/>
      <c r="K164" s="295">
        <f t="shared" si="22"/>
        <v>0</v>
      </c>
      <c r="L164" s="297">
        <f t="shared" si="23"/>
        <v>0</v>
      </c>
      <c r="M164" s="196"/>
    </row>
    <row r="165" spans="1:13" ht="21">
      <c r="A165" s="190"/>
      <c r="B165" s="191"/>
      <c r="C165" s="192"/>
      <c r="D165" s="583"/>
      <c r="E165" s="584"/>
      <c r="F165" s="197"/>
      <c r="G165" s="185"/>
      <c r="H165" s="143"/>
      <c r="I165" s="298">
        <f t="shared" si="21"/>
        <v>0</v>
      </c>
      <c r="J165" s="195"/>
      <c r="K165" s="295">
        <f t="shared" si="22"/>
        <v>0</v>
      </c>
      <c r="L165" s="301">
        <f t="shared" si="23"/>
        <v>0</v>
      </c>
      <c r="M165" s="196"/>
    </row>
    <row r="166" spans="1:13" ht="21">
      <c r="A166" s="190"/>
      <c r="B166" s="191"/>
      <c r="C166" s="192"/>
      <c r="D166" s="583"/>
      <c r="E166" s="584"/>
      <c r="F166" s="197"/>
      <c r="G166" s="185"/>
      <c r="H166" s="143"/>
      <c r="I166" s="295">
        <f t="shared" si="21"/>
        <v>0</v>
      </c>
      <c r="J166" s="195"/>
      <c r="K166" s="295">
        <f t="shared" si="22"/>
        <v>0</v>
      </c>
      <c r="L166" s="297">
        <f t="shared" si="23"/>
        <v>0</v>
      </c>
      <c r="M166" s="196"/>
    </row>
    <row r="167" spans="1:13" ht="21">
      <c r="A167" s="190"/>
      <c r="B167" s="191"/>
      <c r="C167" s="192"/>
      <c r="D167" s="583"/>
      <c r="E167" s="584"/>
      <c r="F167" s="184"/>
      <c r="G167" s="185"/>
      <c r="H167" s="143"/>
      <c r="I167" s="298">
        <f t="shared" si="21"/>
        <v>0</v>
      </c>
      <c r="J167" s="195"/>
      <c r="K167" s="298">
        <f t="shared" si="22"/>
        <v>0</v>
      </c>
      <c r="L167" s="301">
        <f t="shared" si="23"/>
        <v>0</v>
      </c>
      <c r="M167" s="196"/>
    </row>
    <row r="168" spans="1:13" ht="21">
      <c r="A168" s="181"/>
      <c r="B168" s="580"/>
      <c r="C168" s="581"/>
      <c r="D168" s="581"/>
      <c r="E168" s="582"/>
      <c r="F168" s="198"/>
      <c r="G168" s="199"/>
      <c r="H168" s="200"/>
      <c r="I168" s="295">
        <f t="shared" si="21"/>
        <v>0</v>
      </c>
      <c r="J168" s="201"/>
      <c r="K168" s="302">
        <f>SUM(K164:K167)</f>
        <v>0</v>
      </c>
      <c r="L168" s="297">
        <f t="shared" si="23"/>
        <v>0</v>
      </c>
      <c r="M168" s="196"/>
    </row>
    <row r="169" spans="1:13" ht="21">
      <c r="A169" s="190"/>
      <c r="B169" s="580"/>
      <c r="C169" s="581"/>
      <c r="D169" s="581"/>
      <c r="E169" s="582"/>
      <c r="F169" s="184"/>
      <c r="G169" s="185"/>
      <c r="H169" s="143"/>
      <c r="I169" s="298">
        <f t="shared" si="21"/>
        <v>0</v>
      </c>
      <c r="J169" s="186"/>
      <c r="K169" s="295">
        <f>SUM(J169)*$F169</f>
        <v>0</v>
      </c>
      <c r="L169" s="301">
        <f t="shared" si="23"/>
        <v>0</v>
      </c>
      <c r="M169" s="187"/>
    </row>
    <row r="170" spans="1:13" ht="21" thickBot="1">
      <c r="A170" s="190"/>
      <c r="B170" s="191"/>
      <c r="C170" s="192"/>
      <c r="D170" s="588"/>
      <c r="E170" s="589"/>
      <c r="F170" s="184"/>
      <c r="G170" s="185"/>
      <c r="H170" s="143"/>
      <c r="I170" s="295">
        <f t="shared" si="21"/>
        <v>0</v>
      </c>
      <c r="J170" s="195"/>
      <c r="K170" s="295">
        <f>SUM(J170)*$F170</f>
        <v>0</v>
      </c>
      <c r="L170" s="297">
        <f t="shared" si="23"/>
        <v>0</v>
      </c>
      <c r="M170" s="196"/>
    </row>
    <row r="171" spans="1:13" ht="21">
      <c r="A171" s="212"/>
      <c r="B171" s="213"/>
      <c r="C171" s="214"/>
      <c r="D171" s="215"/>
      <c r="E171" s="215" t="s">
        <v>137</v>
      </c>
      <c r="F171" s="291"/>
      <c r="G171" s="215"/>
      <c r="H171" s="292"/>
      <c r="I171" s="299">
        <f>SUM(I160:I170)</f>
        <v>341940</v>
      </c>
      <c r="J171" s="221"/>
      <c r="K171" s="303">
        <f>SUM(K160:K170)</f>
        <v>9520</v>
      </c>
      <c r="L171" s="303">
        <f>SUM(L160:L170)</f>
        <v>351460</v>
      </c>
      <c r="M171" s="223"/>
    </row>
    <row r="172" spans="1:13" ht="21" thickBot="1">
      <c r="A172" s="224"/>
      <c r="B172" s="213"/>
      <c r="C172" s="214"/>
      <c r="D172" s="215"/>
      <c r="E172" s="215" t="s">
        <v>138</v>
      </c>
      <c r="F172" s="291"/>
      <c r="G172" s="215"/>
      <c r="H172" s="292"/>
      <c r="I172" s="300">
        <f>SUM(I150+I171)</f>
        <v>378648</v>
      </c>
      <c r="J172" s="227"/>
      <c r="K172" s="300">
        <f>SUM(K150+K171)</f>
        <v>21015</v>
      </c>
      <c r="L172" s="300">
        <f>SUM(L150+L171)</f>
        <v>399663</v>
      </c>
      <c r="M172" s="228"/>
    </row>
    <row r="173" spans="1:13" ht="24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4">
      <c r="A174" s="113"/>
      <c r="B174" s="113"/>
      <c r="C174" s="113"/>
      <c r="D174" s="10"/>
      <c r="E174" s="707" t="s">
        <v>121</v>
      </c>
      <c r="F174" s="585"/>
      <c r="G174" s="585"/>
      <c r="H174" s="585"/>
      <c r="I174" s="707" t="s">
        <v>104</v>
      </c>
      <c r="J174" s="707"/>
      <c r="K174" s="707"/>
      <c r="L174" s="707"/>
      <c r="M174" s="30"/>
    </row>
    <row r="175" spans="1:13" ht="24">
      <c r="A175" s="113"/>
      <c r="B175" s="113"/>
      <c r="C175" s="113"/>
      <c r="D175" s="10"/>
      <c r="E175" s="585" t="s">
        <v>105</v>
      </c>
      <c r="F175" s="585"/>
      <c r="G175" s="585"/>
      <c r="H175" s="585"/>
      <c r="I175" s="585" t="s">
        <v>105</v>
      </c>
      <c r="J175" s="585"/>
      <c r="K175" s="585"/>
      <c r="L175" s="585"/>
      <c r="M175" s="30"/>
    </row>
    <row r="176" spans="1:13" ht="24">
      <c r="A176" s="113"/>
      <c r="B176" s="113"/>
      <c r="C176" s="113"/>
      <c r="D176" s="10"/>
      <c r="E176" s="169"/>
      <c r="F176" s="169"/>
      <c r="G176" s="169"/>
      <c r="H176" s="169"/>
      <c r="I176" s="585" t="s">
        <v>106</v>
      </c>
      <c r="J176" s="585"/>
      <c r="K176" s="585"/>
      <c r="L176" s="585"/>
      <c r="M176" s="30"/>
    </row>
  </sheetData>
  <sheetProtection/>
  <mergeCells count="212"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+'ปร.4แปดหน้า'!E2</f>
        <v>อาคาร 324ล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+'ปร.4แปดหน้า'!D3</f>
        <v>โรงเรียน สิ้นศรัทธาราษฎร์</v>
      </c>
      <c r="F3" s="306"/>
      <c r="G3" s="306"/>
      <c r="H3" s="306"/>
      <c r="I3" s="306"/>
      <c r="J3" s="15" t="s">
        <v>166</v>
      </c>
      <c r="K3" s="733" t="s">
        <v>159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+'ปร.4แปดหน้า'!J3</f>
        <v>สพป ลลลลลล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8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+'ปร.4แปดหน้า'!K4</f>
        <v>26สค58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130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+'ปร.4แปดหน้า'!L172</f>
        <v>399663</v>
      </c>
      <c r="J10" s="312">
        <v>1.2726</v>
      </c>
      <c r="K10" s="311">
        <f>I10*J10</f>
        <v>508611.13379999995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508611.13379999995</v>
      </c>
      <c r="L18" s="33"/>
    </row>
    <row r="19" spans="1:12" ht="24.75" thickBot="1">
      <c r="A19" s="643" t="str">
        <f>"("&amp;_xlfn.BAHTTEXT(K19)&amp;")"</f>
        <v>(ห้าแสนแปดพันหกร้อยบาทถ้วน)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508600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/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131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/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131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/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131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/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131</v>
      </c>
      <c r="H29" s="632"/>
      <c r="I29" s="632"/>
      <c r="J29" s="723" t="s">
        <v>122</v>
      </c>
      <c r="K29" s="723"/>
      <c r="L29" s="723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D2" sqref="D2:K2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+'ปร.4แปดหน้า'!E2</f>
        <v>อาคาร 324ล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+'ปร.4แปดหน้า'!D3</f>
        <v>โรงเรียน สิ้นศรัทธาราษฎร์</v>
      </c>
      <c r="E3" s="739"/>
      <c r="F3" s="739"/>
      <c r="G3" s="740" t="s">
        <v>166</v>
      </c>
      <c r="H3" s="740"/>
      <c r="I3" s="655" t="str">
        <f>+'ปร.5แปดหน้า'!K3</f>
        <v>เขื่อนขันธ์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+'ปร.4แปดหน้า'!J3</f>
        <v>สพป ลลลลลล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7" t="s">
        <v>11</v>
      </c>
      <c r="H5" s="667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+'ปร.4แปดหน้า'!K4</f>
        <v>26สค58</v>
      </c>
      <c r="F6" s="336"/>
      <c r="G6" s="665"/>
      <c r="H6" s="665"/>
      <c r="I6" s="665"/>
      <c r="J6" s="645"/>
      <c r="K6" s="645"/>
    </row>
    <row r="7" spans="1:11" ht="24.75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4.75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4.75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+'ปร.5แปดหน้า'!K19</f>
        <v>508600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508600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(ห้าแสนแปดพันหกร้อยบาทถ้วน)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737" t="s">
        <v>132</v>
      </c>
      <c r="F24" s="737"/>
      <c r="G24" s="553"/>
      <c r="H24" s="553"/>
      <c r="I24" s="36"/>
      <c r="J24" s="36"/>
      <c r="K24" s="6"/>
    </row>
    <row r="25" spans="1:11" ht="24">
      <c r="A25" s="546" t="s">
        <v>74</v>
      </c>
      <c r="B25" s="546"/>
      <c r="C25" s="546"/>
      <c r="D25" s="546"/>
      <c r="E25" s="519"/>
      <c r="F25" s="519"/>
      <c r="G25" s="36" t="s">
        <v>75</v>
      </c>
      <c r="H25" s="6"/>
      <c r="I25" s="37"/>
      <c r="J25" s="37"/>
      <c r="K25" s="6"/>
    </row>
    <row r="26" spans="1:11" ht="24">
      <c r="A26" s="6"/>
      <c r="B26" s="520"/>
      <c r="C26" s="520"/>
      <c r="D26" s="520"/>
      <c r="E26" s="737" t="s">
        <v>135</v>
      </c>
      <c r="F26" s="737"/>
      <c r="G26" s="37"/>
      <c r="H26" s="6"/>
      <c r="I26" s="36"/>
      <c r="J26" s="36"/>
      <c r="K26" s="6"/>
    </row>
    <row r="27" spans="1:11" ht="24">
      <c r="A27" s="546" t="s">
        <v>74</v>
      </c>
      <c r="B27" s="546"/>
      <c r="C27" s="546"/>
      <c r="D27" s="546"/>
      <c r="E27" s="519"/>
      <c r="F27" s="519"/>
      <c r="G27" s="36" t="s">
        <v>86</v>
      </c>
      <c r="H27" s="36"/>
      <c r="I27" s="36"/>
      <c r="J27" s="36"/>
      <c r="K27" s="36"/>
    </row>
    <row r="28" spans="1:11" ht="24">
      <c r="A28" s="6"/>
      <c r="B28" s="520"/>
      <c r="C28" s="520"/>
      <c r="D28" s="520"/>
      <c r="E28" s="737" t="s">
        <v>135</v>
      </c>
      <c r="F28" s="737"/>
      <c r="G28" s="634" t="s">
        <v>122</v>
      </c>
      <c r="H28" s="634"/>
      <c r="I28" s="634"/>
      <c r="J28" s="110"/>
      <c r="K28" s="110"/>
    </row>
    <row r="29" spans="1:11" ht="24">
      <c r="A29" s="546" t="s">
        <v>76</v>
      </c>
      <c r="B29" s="546"/>
      <c r="C29" s="546"/>
      <c r="D29" s="546"/>
      <c r="E29" s="519"/>
      <c r="F29" s="519"/>
      <c r="G29" s="111" t="s">
        <v>87</v>
      </c>
      <c r="H29" s="111"/>
      <c r="I29" s="111"/>
      <c r="J29" s="36"/>
      <c r="K29" s="36"/>
    </row>
    <row r="30" spans="1:11" ht="24">
      <c r="A30" s="6"/>
      <c r="B30" s="520"/>
      <c r="C30" s="520"/>
      <c r="D30" s="520"/>
      <c r="E30" s="737" t="s">
        <v>136</v>
      </c>
      <c r="F30" s="737"/>
      <c r="G30" s="634" t="s">
        <v>122</v>
      </c>
      <c r="H30" s="634"/>
      <c r="I30" s="634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30" t="s">
        <v>160</v>
      </c>
      <c r="F2" s="347"/>
      <c r="G2" s="348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30" t="s">
        <v>161</v>
      </c>
      <c r="E3" s="230"/>
      <c r="F3" s="230"/>
      <c r="G3" s="175"/>
      <c r="H3" s="175"/>
      <c r="I3" s="177" t="s">
        <v>102</v>
      </c>
      <c r="J3" s="231" t="s">
        <v>163</v>
      </c>
      <c r="K3" s="231"/>
      <c r="L3" s="231"/>
      <c r="M3" s="178"/>
    </row>
    <row r="4" spans="1:13" ht="21" thickBot="1">
      <c r="A4" s="621" t="s">
        <v>7</v>
      </c>
      <c r="B4" s="621"/>
      <c r="C4" s="621"/>
      <c r="D4" s="615" t="s">
        <v>162</v>
      </c>
      <c r="E4" s="615"/>
      <c r="F4" s="615"/>
      <c r="G4" s="615"/>
      <c r="H4" s="615"/>
      <c r="I4" s="616" t="s">
        <v>2</v>
      </c>
      <c r="J4" s="616"/>
      <c r="K4" s="232" t="s">
        <v>154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17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2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17">SUM(J8)*$F8</f>
        <v>224</v>
      </c>
      <c r="L8" s="297">
        <f aca="true" t="shared" si="2" ref="L8:L17">SUM(,I8,K8)</f>
        <v>434</v>
      </c>
      <c r="M8" s="139"/>
    </row>
    <row r="9" spans="1:13" ht="2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2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2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2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2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2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2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21">
      <c r="A16" s="147"/>
      <c r="B16" s="717"/>
      <c r="C16" s="718"/>
      <c r="D16" s="718"/>
      <c r="E16" s="719"/>
      <c r="F16" s="148"/>
      <c r="G16" s="149"/>
      <c r="H16" s="150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ht="21" thickBot="1">
      <c r="A17" s="156"/>
      <c r="B17" s="720"/>
      <c r="C17" s="721"/>
      <c r="D17" s="721"/>
      <c r="E17" s="722"/>
      <c r="F17" s="157"/>
      <c r="G17" s="158"/>
      <c r="H17" s="159"/>
      <c r="I17" s="295">
        <f t="shared" si="0"/>
        <v>0</v>
      </c>
      <c r="J17" s="159"/>
      <c r="K17" s="295">
        <f t="shared" si="1"/>
        <v>0</v>
      </c>
      <c r="L17" s="297">
        <f t="shared" si="2"/>
        <v>0</v>
      </c>
      <c r="M17" s="158"/>
    </row>
    <row r="18" spans="1:13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296">
        <f>SUM(I7:I17)</f>
        <v>342</v>
      </c>
      <c r="J18" s="160"/>
      <c r="K18" s="296">
        <f>SUM(K7:K17)</f>
        <v>367</v>
      </c>
      <c r="L18" s="296">
        <f>SUM(L7:L17)</f>
        <v>709</v>
      </c>
      <c r="M18" s="161"/>
    </row>
    <row r="19" spans="1:13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</row>
    <row r="21" spans="1:13" ht="24">
      <c r="A21" s="113"/>
      <c r="B21" s="113"/>
      <c r="C21" s="113"/>
      <c r="D21" s="10"/>
      <c r="E21" s="585" t="s">
        <v>105</v>
      </c>
      <c r="F21" s="585"/>
      <c r="G21" s="585"/>
      <c r="H21" s="585"/>
      <c r="I21" s="585" t="s">
        <v>105</v>
      </c>
      <c r="J21" s="585"/>
      <c r="K21" s="585"/>
      <c r="L21" s="585"/>
      <c r="M21" s="30"/>
    </row>
    <row r="22" spans="1:13" ht="24">
      <c r="A22" s="113"/>
      <c r="B22" s="113"/>
      <c r="C22" s="113"/>
      <c r="D22" s="10"/>
      <c r="E22" s="169"/>
      <c r="F22" s="169"/>
      <c r="G22" s="169"/>
      <c r="H22" s="169"/>
      <c r="I22" s="585" t="s">
        <v>106</v>
      </c>
      <c r="J22" s="585"/>
      <c r="K22" s="585"/>
      <c r="L22" s="585"/>
      <c r="M22" s="30"/>
    </row>
    <row r="23" spans="1:13" ht="24">
      <c r="A23" s="586" t="s">
        <v>26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130" t="s">
        <v>101</v>
      </c>
      <c r="M23" s="130"/>
    </row>
    <row r="24" spans="1:13" ht="24">
      <c r="A24" s="180" t="s">
        <v>81</v>
      </c>
      <c r="B24" s="180"/>
      <c r="C24" s="175"/>
      <c r="D24" s="175"/>
      <c r="E24" s="293" t="str">
        <f>+E2</f>
        <v>อาคาร ป.1ฉ./อาคาร สปช.105229</v>
      </c>
      <c r="F24" s="170"/>
      <c r="G24" s="171"/>
      <c r="H24" s="172"/>
      <c r="I24" s="176"/>
      <c r="J24" s="175"/>
      <c r="K24" s="175"/>
      <c r="L24" s="175"/>
      <c r="M24" s="175"/>
    </row>
    <row r="25" spans="1:13" ht="21" thickBot="1">
      <c r="A25" s="587" t="s">
        <v>0</v>
      </c>
      <c r="B25" s="587"/>
      <c r="C25" s="587"/>
      <c r="D25" s="293" t="str">
        <f>+D3</f>
        <v>โรงเรียน กกกกกกกกก</v>
      </c>
      <c r="E25" s="293"/>
      <c r="F25" s="175"/>
      <c r="G25" s="175"/>
      <c r="H25" s="175"/>
      <c r="I25" s="177" t="s">
        <v>102</v>
      </c>
      <c r="J25" s="294" t="str">
        <f>+J3</f>
        <v>สพม.43</v>
      </c>
      <c r="K25" s="294"/>
      <c r="L25" s="294"/>
      <c r="M25" s="178"/>
    </row>
    <row r="26" spans="1:13" ht="21" thickTop="1">
      <c r="A26" s="593" t="s">
        <v>3</v>
      </c>
      <c r="B26" s="600" t="s">
        <v>4</v>
      </c>
      <c r="C26" s="601"/>
      <c r="D26" s="601"/>
      <c r="E26" s="601"/>
      <c r="F26" s="604" t="s">
        <v>11</v>
      </c>
      <c r="G26" s="606" t="s">
        <v>13</v>
      </c>
      <c r="H26" s="595" t="s">
        <v>19</v>
      </c>
      <c r="I26" s="596"/>
      <c r="J26" s="595" t="s">
        <v>15</v>
      </c>
      <c r="K26" s="596"/>
      <c r="L26" s="611" t="s">
        <v>17</v>
      </c>
      <c r="M26" s="593" t="s">
        <v>5</v>
      </c>
    </row>
    <row r="27" spans="1:13" ht="21" thickBot="1">
      <c r="A27" s="594"/>
      <c r="B27" s="602"/>
      <c r="C27" s="603"/>
      <c r="D27" s="603"/>
      <c r="E27" s="603"/>
      <c r="F27" s="605"/>
      <c r="G27" s="607"/>
      <c r="H27" s="27" t="s">
        <v>27</v>
      </c>
      <c r="I27" s="27" t="s">
        <v>16</v>
      </c>
      <c r="J27" s="27" t="s">
        <v>27</v>
      </c>
      <c r="K27" s="27" t="s">
        <v>16</v>
      </c>
      <c r="L27" s="612"/>
      <c r="M27" s="594"/>
    </row>
    <row r="28" spans="1:13" ht="21" thickTop="1">
      <c r="A28" s="137"/>
      <c r="B28" s="608"/>
      <c r="C28" s="609"/>
      <c r="D28" s="609"/>
      <c r="E28" s="610"/>
      <c r="F28" s="138">
        <v>17</v>
      </c>
      <c r="G28" s="139"/>
      <c r="H28" s="140">
        <v>18</v>
      </c>
      <c r="I28" s="295">
        <f aca="true" t="shared" si="3" ref="I28:I38">SUM(H28)*$F28</f>
        <v>306</v>
      </c>
      <c r="J28" s="142">
        <v>19</v>
      </c>
      <c r="K28" s="295">
        <f aca="true" t="shared" si="4" ref="K28:K35">SUM(J28)*$F28</f>
        <v>323</v>
      </c>
      <c r="L28" s="297">
        <f aca="true" t="shared" si="5" ref="L28:L38">SUM(,I28,K28)</f>
        <v>629</v>
      </c>
      <c r="M28" s="139"/>
    </row>
    <row r="29" spans="1:13" ht="21">
      <c r="A29" s="181"/>
      <c r="B29" s="580"/>
      <c r="C29" s="581"/>
      <c r="D29" s="581"/>
      <c r="E29" s="582"/>
      <c r="F29" s="148">
        <v>20</v>
      </c>
      <c r="G29" s="149"/>
      <c r="H29" s="150">
        <v>222</v>
      </c>
      <c r="I29" s="295">
        <f t="shared" si="3"/>
        <v>4440</v>
      </c>
      <c r="J29" s="182">
        <v>221</v>
      </c>
      <c r="K29" s="295">
        <f t="shared" si="4"/>
        <v>4420</v>
      </c>
      <c r="L29" s="297">
        <f t="shared" si="5"/>
        <v>8860</v>
      </c>
      <c r="M29" s="149"/>
    </row>
    <row r="30" spans="1:13" ht="21">
      <c r="A30" s="183"/>
      <c r="B30" s="580"/>
      <c r="C30" s="581"/>
      <c r="D30" s="581"/>
      <c r="E30" s="582"/>
      <c r="F30" s="184"/>
      <c r="G30" s="185"/>
      <c r="H30" s="143"/>
      <c r="I30" s="295">
        <f t="shared" si="3"/>
        <v>0</v>
      </c>
      <c r="J30" s="186"/>
      <c r="K30" s="295">
        <f t="shared" si="4"/>
        <v>0</v>
      </c>
      <c r="L30" s="297">
        <f t="shared" si="5"/>
        <v>0</v>
      </c>
      <c r="M30" s="187"/>
    </row>
    <row r="31" spans="1:13" ht="21">
      <c r="A31" s="181"/>
      <c r="B31" s="597"/>
      <c r="C31" s="598"/>
      <c r="D31" s="598"/>
      <c r="E31" s="599"/>
      <c r="F31" s="184"/>
      <c r="G31" s="185"/>
      <c r="H31" s="143"/>
      <c r="I31" s="298">
        <f t="shared" si="3"/>
        <v>0</v>
      </c>
      <c r="J31" s="186"/>
      <c r="K31" s="298">
        <f t="shared" si="4"/>
        <v>0</v>
      </c>
      <c r="L31" s="301">
        <f t="shared" si="5"/>
        <v>0</v>
      </c>
      <c r="M31" s="187"/>
    </row>
    <row r="32" spans="1:13" ht="21">
      <c r="A32" s="190"/>
      <c r="B32" s="191"/>
      <c r="C32" s="192"/>
      <c r="D32" s="583"/>
      <c r="E32" s="584"/>
      <c r="F32" s="184"/>
      <c r="G32" s="185"/>
      <c r="H32" s="143"/>
      <c r="I32" s="295">
        <f t="shared" si="3"/>
        <v>0</v>
      </c>
      <c r="J32" s="195"/>
      <c r="K32" s="295">
        <f t="shared" si="4"/>
        <v>0</v>
      </c>
      <c r="L32" s="297">
        <f t="shared" si="5"/>
        <v>0</v>
      </c>
      <c r="M32" s="196"/>
    </row>
    <row r="33" spans="1:13" ht="21">
      <c r="A33" s="190"/>
      <c r="B33" s="191"/>
      <c r="C33" s="192"/>
      <c r="D33" s="583"/>
      <c r="E33" s="584"/>
      <c r="F33" s="197"/>
      <c r="G33" s="185"/>
      <c r="H33" s="143"/>
      <c r="I33" s="298">
        <f t="shared" si="3"/>
        <v>0</v>
      </c>
      <c r="J33" s="195"/>
      <c r="K33" s="295">
        <f t="shared" si="4"/>
        <v>0</v>
      </c>
      <c r="L33" s="301">
        <f t="shared" si="5"/>
        <v>0</v>
      </c>
      <c r="M33" s="196"/>
    </row>
    <row r="34" spans="1:13" ht="21">
      <c r="A34" s="190"/>
      <c r="B34" s="191"/>
      <c r="C34" s="192"/>
      <c r="D34" s="583"/>
      <c r="E34" s="584"/>
      <c r="F34" s="197"/>
      <c r="G34" s="185"/>
      <c r="H34" s="143"/>
      <c r="I34" s="295">
        <f t="shared" si="3"/>
        <v>0</v>
      </c>
      <c r="J34" s="195"/>
      <c r="K34" s="295">
        <f t="shared" si="4"/>
        <v>0</v>
      </c>
      <c r="L34" s="297">
        <f t="shared" si="5"/>
        <v>0</v>
      </c>
      <c r="M34" s="196"/>
    </row>
    <row r="35" spans="1:13" ht="21">
      <c r="A35" s="190"/>
      <c r="B35" s="191"/>
      <c r="C35" s="192"/>
      <c r="D35" s="583"/>
      <c r="E35" s="584"/>
      <c r="F35" s="184"/>
      <c r="G35" s="185"/>
      <c r="H35" s="143"/>
      <c r="I35" s="298">
        <f t="shared" si="3"/>
        <v>0</v>
      </c>
      <c r="J35" s="195"/>
      <c r="K35" s="298">
        <f t="shared" si="4"/>
        <v>0</v>
      </c>
      <c r="L35" s="301">
        <f t="shared" si="5"/>
        <v>0</v>
      </c>
      <c r="M35" s="196"/>
    </row>
    <row r="36" spans="1:13" ht="21">
      <c r="A36" s="181"/>
      <c r="B36" s="580"/>
      <c r="C36" s="581"/>
      <c r="D36" s="581"/>
      <c r="E36" s="582"/>
      <c r="F36" s="198"/>
      <c r="G36" s="199"/>
      <c r="H36" s="200"/>
      <c r="I36" s="295">
        <f t="shared" si="3"/>
        <v>0</v>
      </c>
      <c r="J36" s="201"/>
      <c r="K36" s="302">
        <f>SUM(K32:K35)</f>
        <v>0</v>
      </c>
      <c r="L36" s="297">
        <f t="shared" si="5"/>
        <v>0</v>
      </c>
      <c r="M36" s="196"/>
    </row>
    <row r="37" spans="1:13" ht="21">
      <c r="A37" s="190"/>
      <c r="B37" s="580"/>
      <c r="C37" s="581"/>
      <c r="D37" s="581"/>
      <c r="E37" s="582"/>
      <c r="F37" s="184"/>
      <c r="G37" s="185"/>
      <c r="H37" s="143"/>
      <c r="I37" s="298">
        <f t="shared" si="3"/>
        <v>0</v>
      </c>
      <c r="J37" s="186"/>
      <c r="K37" s="295">
        <f>SUM(J37)*$F37</f>
        <v>0</v>
      </c>
      <c r="L37" s="301">
        <f t="shared" si="5"/>
        <v>0</v>
      </c>
      <c r="M37" s="187"/>
    </row>
    <row r="38" spans="1:13" ht="21" thickBot="1">
      <c r="A38" s="190"/>
      <c r="B38" s="209"/>
      <c r="C38" s="590"/>
      <c r="D38" s="591"/>
      <c r="E38" s="592"/>
      <c r="F38" s="210"/>
      <c r="G38" s="211"/>
      <c r="H38" s="189"/>
      <c r="I38" s="295">
        <f t="shared" si="3"/>
        <v>0</v>
      </c>
      <c r="J38" s="186"/>
      <c r="K38" s="295">
        <f>SUM(J38)*$F38</f>
        <v>0</v>
      </c>
      <c r="L38" s="297">
        <f t="shared" si="5"/>
        <v>0</v>
      </c>
      <c r="M38" s="187"/>
    </row>
    <row r="39" spans="1:13" ht="21">
      <c r="A39" s="212"/>
      <c r="B39" s="213"/>
      <c r="C39" s="214"/>
      <c r="D39" s="215"/>
      <c r="E39" s="215" t="s">
        <v>84</v>
      </c>
      <c r="F39" s="291"/>
      <c r="G39" s="215"/>
      <c r="H39" s="292"/>
      <c r="I39" s="299">
        <f>SUM(I28:I38)</f>
        <v>4746</v>
      </c>
      <c r="J39" s="221"/>
      <c r="K39" s="303">
        <f>SUM(K28:K38)</f>
        <v>4743</v>
      </c>
      <c r="L39" s="303">
        <f>SUM(L28:L38)</f>
        <v>9489</v>
      </c>
      <c r="M39" s="223"/>
    </row>
    <row r="40" spans="1:13" ht="21" thickBot="1">
      <c r="A40" s="224"/>
      <c r="B40" s="213"/>
      <c r="C40" s="214"/>
      <c r="D40" s="215"/>
      <c r="E40" s="215" t="s">
        <v>85</v>
      </c>
      <c r="F40" s="291"/>
      <c r="G40" s="215"/>
      <c r="H40" s="292"/>
      <c r="I40" s="300">
        <f>SUM(I18+I39)</f>
        <v>5088</v>
      </c>
      <c r="J40" s="227"/>
      <c r="K40" s="300">
        <f>SUM(K18+K39)</f>
        <v>5110</v>
      </c>
      <c r="L40" s="300">
        <f>SUM(L18+L39)</f>
        <v>10198</v>
      </c>
      <c r="M40" s="228"/>
    </row>
    <row r="41" spans="1:13" ht="24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4">
      <c r="A42" s="113"/>
      <c r="B42" s="113"/>
      <c r="C42" s="113"/>
      <c r="D42" s="10"/>
      <c r="E42" s="707" t="s">
        <v>121</v>
      </c>
      <c r="F42" s="585"/>
      <c r="G42" s="585"/>
      <c r="H42" s="585"/>
      <c r="I42" s="707" t="s">
        <v>104</v>
      </c>
      <c r="J42" s="707"/>
      <c r="K42" s="707"/>
      <c r="L42" s="707"/>
      <c r="M42" s="30"/>
    </row>
    <row r="43" spans="1:13" ht="24">
      <c r="A43" s="113"/>
      <c r="B43" s="113"/>
      <c r="C43" s="113"/>
      <c r="D43" s="10"/>
      <c r="E43" s="585" t="s">
        <v>105</v>
      </c>
      <c r="F43" s="585"/>
      <c r="G43" s="585"/>
      <c r="H43" s="585"/>
      <c r="I43" s="585" t="s">
        <v>105</v>
      </c>
      <c r="J43" s="585"/>
      <c r="K43" s="585"/>
      <c r="L43" s="585"/>
      <c r="M43" s="30"/>
    </row>
    <row r="44" spans="1:13" ht="24">
      <c r="A44" s="113"/>
      <c r="B44" s="113"/>
      <c r="C44" s="113"/>
      <c r="D44" s="10"/>
      <c r="E44" s="169"/>
      <c r="F44" s="169"/>
      <c r="G44" s="169"/>
      <c r="H44" s="169"/>
      <c r="I44" s="585" t="s">
        <v>106</v>
      </c>
      <c r="J44" s="585"/>
      <c r="K44" s="585"/>
      <c r="L44" s="585"/>
      <c r="M44" s="30"/>
    </row>
    <row r="45" spans="1:13" ht="24">
      <c r="A45" s="586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30" t="s">
        <v>101</v>
      </c>
      <c r="M45" s="130"/>
    </row>
    <row r="46" spans="1:13" ht="24">
      <c r="A46" s="180" t="s">
        <v>81</v>
      </c>
      <c r="B46" s="180"/>
      <c r="C46" s="175"/>
      <c r="D46" s="175"/>
      <c r="E46" s="293" t="str">
        <f>+E2</f>
        <v>อาคาร ป.1ฉ./อาคาร สปช.105229</v>
      </c>
      <c r="F46" s="170"/>
      <c r="G46" s="171"/>
      <c r="H46" s="172"/>
      <c r="I46" s="176"/>
      <c r="J46" s="175"/>
      <c r="K46" s="175"/>
      <c r="L46" s="175"/>
      <c r="M46" s="175"/>
    </row>
    <row r="47" spans="1:13" ht="21" thickBot="1">
      <c r="A47" s="587" t="s">
        <v>0</v>
      </c>
      <c r="B47" s="587"/>
      <c r="C47" s="587"/>
      <c r="D47" s="293" t="str">
        <f>+D3</f>
        <v>โรงเรียน กกกกกกกกก</v>
      </c>
      <c r="E47" s="293"/>
      <c r="F47" s="175"/>
      <c r="G47" s="175"/>
      <c r="H47" s="175"/>
      <c r="I47" s="177" t="s">
        <v>102</v>
      </c>
      <c r="J47" s="294" t="str">
        <f>+J3</f>
        <v>สพม.43</v>
      </c>
      <c r="K47" s="294"/>
      <c r="L47" s="294"/>
      <c r="M47" s="178"/>
    </row>
    <row r="48" spans="1:13" ht="21" thickTop="1">
      <c r="A48" s="593" t="s">
        <v>3</v>
      </c>
      <c r="B48" s="600" t="s">
        <v>4</v>
      </c>
      <c r="C48" s="601"/>
      <c r="D48" s="601"/>
      <c r="E48" s="601"/>
      <c r="F48" s="604" t="s">
        <v>11</v>
      </c>
      <c r="G48" s="606" t="s">
        <v>13</v>
      </c>
      <c r="H48" s="595" t="s">
        <v>19</v>
      </c>
      <c r="I48" s="596"/>
      <c r="J48" s="595" t="s">
        <v>15</v>
      </c>
      <c r="K48" s="596"/>
      <c r="L48" s="611" t="s">
        <v>17</v>
      </c>
      <c r="M48" s="593" t="s">
        <v>5</v>
      </c>
    </row>
    <row r="49" spans="1:13" ht="21" thickBot="1">
      <c r="A49" s="594"/>
      <c r="B49" s="602"/>
      <c r="C49" s="603"/>
      <c r="D49" s="603"/>
      <c r="E49" s="603"/>
      <c r="F49" s="605"/>
      <c r="G49" s="607"/>
      <c r="H49" s="27" t="s">
        <v>27</v>
      </c>
      <c r="I49" s="27" t="s">
        <v>16</v>
      </c>
      <c r="J49" s="27" t="s">
        <v>27</v>
      </c>
      <c r="K49" s="27" t="s">
        <v>16</v>
      </c>
      <c r="L49" s="612"/>
      <c r="M49" s="594"/>
    </row>
    <row r="50" spans="1:13" ht="21" thickTop="1">
      <c r="A50" s="137"/>
      <c r="B50" s="608"/>
      <c r="C50" s="609"/>
      <c r="D50" s="609"/>
      <c r="E50" s="610"/>
      <c r="F50" s="138">
        <v>23</v>
      </c>
      <c r="G50" s="139"/>
      <c r="H50" s="140">
        <v>24</v>
      </c>
      <c r="I50" s="295">
        <f aca="true" t="shared" si="6" ref="I50:I60">SUM(H50)*$F50</f>
        <v>552</v>
      </c>
      <c r="J50" s="142">
        <v>25</v>
      </c>
      <c r="K50" s="295">
        <f aca="true" t="shared" si="7" ref="K50:K57">SUM(J50)*$F50</f>
        <v>575</v>
      </c>
      <c r="L50" s="297">
        <f aca="true" t="shared" si="8" ref="L50:L60">SUM(,I50,K50)</f>
        <v>1127</v>
      </c>
      <c r="M50" s="139"/>
    </row>
    <row r="51" spans="1:13" ht="21">
      <c r="A51" s="181"/>
      <c r="B51" s="580"/>
      <c r="C51" s="581"/>
      <c r="D51" s="581"/>
      <c r="E51" s="582"/>
      <c r="F51" s="148">
        <v>26</v>
      </c>
      <c r="G51" s="149"/>
      <c r="H51" s="150">
        <v>222</v>
      </c>
      <c r="I51" s="295">
        <f t="shared" si="6"/>
        <v>5772</v>
      </c>
      <c r="J51" s="182">
        <v>27</v>
      </c>
      <c r="K51" s="295">
        <f t="shared" si="7"/>
        <v>702</v>
      </c>
      <c r="L51" s="297">
        <f t="shared" si="8"/>
        <v>6474</v>
      </c>
      <c r="M51" s="149"/>
    </row>
    <row r="52" spans="1:13" ht="21">
      <c r="A52" s="183"/>
      <c r="B52" s="580"/>
      <c r="C52" s="581"/>
      <c r="D52" s="581"/>
      <c r="E52" s="582"/>
      <c r="F52" s="184"/>
      <c r="G52" s="185"/>
      <c r="H52" s="143"/>
      <c r="I52" s="295">
        <f t="shared" si="6"/>
        <v>0</v>
      </c>
      <c r="J52" s="186"/>
      <c r="K52" s="295">
        <f t="shared" si="7"/>
        <v>0</v>
      </c>
      <c r="L52" s="297">
        <f t="shared" si="8"/>
        <v>0</v>
      </c>
      <c r="M52" s="187"/>
    </row>
    <row r="53" spans="1:13" ht="21">
      <c r="A53" s="181"/>
      <c r="B53" s="597"/>
      <c r="C53" s="598"/>
      <c r="D53" s="598"/>
      <c r="E53" s="599"/>
      <c r="F53" s="184"/>
      <c r="G53" s="185"/>
      <c r="H53" s="143"/>
      <c r="I53" s="298">
        <f t="shared" si="6"/>
        <v>0</v>
      </c>
      <c r="J53" s="186"/>
      <c r="K53" s="298">
        <f t="shared" si="7"/>
        <v>0</v>
      </c>
      <c r="L53" s="301">
        <f t="shared" si="8"/>
        <v>0</v>
      </c>
      <c r="M53" s="187"/>
    </row>
    <row r="54" spans="1:13" ht="21">
      <c r="A54" s="190"/>
      <c r="B54" s="191"/>
      <c r="C54" s="192"/>
      <c r="D54" s="583"/>
      <c r="E54" s="584"/>
      <c r="F54" s="184"/>
      <c r="G54" s="185"/>
      <c r="H54" s="143"/>
      <c r="I54" s="295">
        <f t="shared" si="6"/>
        <v>0</v>
      </c>
      <c r="J54" s="195"/>
      <c r="K54" s="295">
        <f t="shared" si="7"/>
        <v>0</v>
      </c>
      <c r="L54" s="297">
        <f t="shared" si="8"/>
        <v>0</v>
      </c>
      <c r="M54" s="196"/>
    </row>
    <row r="55" spans="1:13" ht="21">
      <c r="A55" s="190"/>
      <c r="B55" s="191"/>
      <c r="C55" s="192"/>
      <c r="D55" s="583"/>
      <c r="E55" s="584"/>
      <c r="F55" s="197"/>
      <c r="G55" s="185"/>
      <c r="H55" s="143"/>
      <c r="I55" s="298">
        <f t="shared" si="6"/>
        <v>0</v>
      </c>
      <c r="J55" s="195"/>
      <c r="K55" s="295">
        <f t="shared" si="7"/>
        <v>0</v>
      </c>
      <c r="L55" s="301">
        <f t="shared" si="8"/>
        <v>0</v>
      </c>
      <c r="M55" s="196"/>
    </row>
    <row r="56" spans="1:13" ht="21">
      <c r="A56" s="190"/>
      <c r="B56" s="191"/>
      <c r="C56" s="192"/>
      <c r="D56" s="583"/>
      <c r="E56" s="584"/>
      <c r="F56" s="197"/>
      <c r="G56" s="185"/>
      <c r="H56" s="143"/>
      <c r="I56" s="295">
        <f t="shared" si="6"/>
        <v>0</v>
      </c>
      <c r="J56" s="195"/>
      <c r="K56" s="295">
        <f t="shared" si="7"/>
        <v>0</v>
      </c>
      <c r="L56" s="297">
        <f t="shared" si="8"/>
        <v>0</v>
      </c>
      <c r="M56" s="196"/>
    </row>
    <row r="57" spans="1:13" ht="21">
      <c r="A57" s="190"/>
      <c r="B57" s="191"/>
      <c r="C57" s="192"/>
      <c r="D57" s="583"/>
      <c r="E57" s="584"/>
      <c r="F57" s="184"/>
      <c r="G57" s="185"/>
      <c r="H57" s="143"/>
      <c r="I57" s="298">
        <f t="shared" si="6"/>
        <v>0</v>
      </c>
      <c r="J57" s="195"/>
      <c r="K57" s="298">
        <f t="shared" si="7"/>
        <v>0</v>
      </c>
      <c r="L57" s="301">
        <f t="shared" si="8"/>
        <v>0</v>
      </c>
      <c r="M57" s="196"/>
    </row>
    <row r="58" spans="1:13" ht="21">
      <c r="A58" s="181"/>
      <c r="B58" s="580"/>
      <c r="C58" s="581"/>
      <c r="D58" s="581"/>
      <c r="E58" s="582"/>
      <c r="F58" s="198"/>
      <c r="G58" s="199"/>
      <c r="H58" s="200"/>
      <c r="I58" s="295">
        <f t="shared" si="6"/>
        <v>0</v>
      </c>
      <c r="J58" s="201"/>
      <c r="K58" s="302">
        <f>SUM(K54:K57)</f>
        <v>0</v>
      </c>
      <c r="L58" s="297">
        <f t="shared" si="8"/>
        <v>0</v>
      </c>
      <c r="M58" s="196"/>
    </row>
    <row r="59" spans="1:13" ht="21">
      <c r="A59" s="190"/>
      <c r="B59" s="580"/>
      <c r="C59" s="581"/>
      <c r="D59" s="581"/>
      <c r="E59" s="582"/>
      <c r="F59" s="184"/>
      <c r="G59" s="185"/>
      <c r="H59" s="143"/>
      <c r="I59" s="298">
        <f t="shared" si="6"/>
        <v>0</v>
      </c>
      <c r="J59" s="186"/>
      <c r="K59" s="295">
        <f>SUM(J59)*$F59</f>
        <v>0</v>
      </c>
      <c r="L59" s="301">
        <f t="shared" si="8"/>
        <v>0</v>
      </c>
      <c r="M59" s="187"/>
    </row>
    <row r="60" spans="1:13" ht="21" thickBot="1">
      <c r="A60" s="190"/>
      <c r="B60" s="191"/>
      <c r="C60" s="192"/>
      <c r="D60" s="588"/>
      <c r="E60" s="589"/>
      <c r="F60" s="184"/>
      <c r="G60" s="185"/>
      <c r="H60" s="143"/>
      <c r="I60" s="295">
        <f t="shared" si="6"/>
        <v>0</v>
      </c>
      <c r="J60" s="195"/>
      <c r="K60" s="295">
        <f>SUM(J60)*$F60</f>
        <v>0</v>
      </c>
      <c r="L60" s="297">
        <f t="shared" si="8"/>
        <v>0</v>
      </c>
      <c r="M60" s="196"/>
    </row>
    <row r="61" spans="1:13" ht="21">
      <c r="A61" s="212"/>
      <c r="B61" s="213"/>
      <c r="C61" s="214"/>
      <c r="D61" s="215"/>
      <c r="E61" s="215" t="s">
        <v>88</v>
      </c>
      <c r="F61" s="291"/>
      <c r="G61" s="215"/>
      <c r="H61" s="292"/>
      <c r="I61" s="299">
        <f>SUM(I50:I60)</f>
        <v>6324</v>
      </c>
      <c r="J61" s="221"/>
      <c r="K61" s="303">
        <f>SUM(K50:K60)</f>
        <v>1277</v>
      </c>
      <c r="L61" s="303">
        <f>SUM(L50:L60)</f>
        <v>7601</v>
      </c>
      <c r="M61" s="223"/>
    </row>
    <row r="62" spans="1:13" ht="21" thickBot="1">
      <c r="A62" s="224"/>
      <c r="B62" s="213"/>
      <c r="C62" s="214"/>
      <c r="D62" s="215"/>
      <c r="E62" s="215" t="s">
        <v>89</v>
      </c>
      <c r="F62" s="291"/>
      <c r="G62" s="215"/>
      <c r="H62" s="292"/>
      <c r="I62" s="300">
        <f>SUM(I40+I61)</f>
        <v>11412</v>
      </c>
      <c r="J62" s="227"/>
      <c r="K62" s="300">
        <f>SUM(K40+K61)</f>
        <v>6387</v>
      </c>
      <c r="L62" s="300">
        <f>SUM(L40+L61)</f>
        <v>17799</v>
      </c>
      <c r="M62" s="228"/>
    </row>
    <row r="63" spans="1:13" ht="24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4">
      <c r="A64" s="113"/>
      <c r="B64" s="113"/>
      <c r="C64" s="113"/>
      <c r="D64" s="10"/>
      <c r="E64" s="707" t="s">
        <v>121</v>
      </c>
      <c r="F64" s="585"/>
      <c r="G64" s="585"/>
      <c r="H64" s="585"/>
      <c r="I64" s="707" t="s">
        <v>104</v>
      </c>
      <c r="J64" s="707"/>
      <c r="K64" s="707"/>
      <c r="L64" s="707"/>
      <c r="M64" s="30"/>
    </row>
    <row r="65" spans="1:13" ht="24">
      <c r="A65" s="113"/>
      <c r="B65" s="113"/>
      <c r="C65" s="113"/>
      <c r="D65" s="10"/>
      <c r="E65" s="585" t="s">
        <v>105</v>
      </c>
      <c r="F65" s="585"/>
      <c r="G65" s="585"/>
      <c r="H65" s="585"/>
      <c r="I65" s="585" t="s">
        <v>105</v>
      </c>
      <c r="J65" s="585"/>
      <c r="K65" s="585"/>
      <c r="L65" s="585"/>
      <c r="M65" s="30"/>
    </row>
    <row r="66" spans="1:13" ht="24">
      <c r="A66" s="113"/>
      <c r="B66" s="113"/>
      <c r="C66" s="113"/>
      <c r="D66" s="10"/>
      <c r="E66" s="169"/>
      <c r="F66" s="169"/>
      <c r="G66" s="169"/>
      <c r="H66" s="169"/>
      <c r="I66" s="585" t="s">
        <v>106</v>
      </c>
      <c r="J66" s="585"/>
      <c r="K66" s="585"/>
      <c r="L66" s="585"/>
      <c r="M66" s="30"/>
    </row>
    <row r="67" spans="1:13" ht="24">
      <c r="A67" s="586" t="s">
        <v>26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30" t="s">
        <v>101</v>
      </c>
      <c r="M67" s="130"/>
    </row>
    <row r="68" spans="1:13" ht="24">
      <c r="A68" s="180" t="s">
        <v>81</v>
      </c>
      <c r="B68" s="180"/>
      <c r="C68" s="175"/>
      <c r="D68" s="175"/>
      <c r="E68" s="293" t="str">
        <f>+E2</f>
        <v>อาคาร ป.1ฉ./อาคาร สปช.105229</v>
      </c>
      <c r="F68" s="170"/>
      <c r="G68" s="171"/>
      <c r="H68" s="172"/>
      <c r="I68" s="176"/>
      <c r="J68" s="175"/>
      <c r="K68" s="175"/>
      <c r="L68" s="175"/>
      <c r="M68" s="175"/>
    </row>
    <row r="69" spans="1:13" ht="21" thickBot="1">
      <c r="A69" s="587" t="s">
        <v>0</v>
      </c>
      <c r="B69" s="587"/>
      <c r="C69" s="587"/>
      <c r="D69" s="293" t="str">
        <f>+D3</f>
        <v>โรงเรียน กกกกกกกกก</v>
      </c>
      <c r="E69" s="293"/>
      <c r="F69" s="175"/>
      <c r="G69" s="175"/>
      <c r="H69" s="175"/>
      <c r="I69" s="177" t="s">
        <v>102</v>
      </c>
      <c r="J69" s="294" t="str">
        <f>+J3</f>
        <v>สพม.43</v>
      </c>
      <c r="K69" s="294"/>
      <c r="L69" s="294"/>
      <c r="M69" s="178"/>
    </row>
    <row r="70" spans="1:13" ht="21" thickTop="1">
      <c r="A70" s="593" t="s">
        <v>3</v>
      </c>
      <c r="B70" s="600" t="s">
        <v>4</v>
      </c>
      <c r="C70" s="601"/>
      <c r="D70" s="601"/>
      <c r="E70" s="601"/>
      <c r="F70" s="604" t="s">
        <v>11</v>
      </c>
      <c r="G70" s="606" t="s">
        <v>13</v>
      </c>
      <c r="H70" s="595" t="s">
        <v>19</v>
      </c>
      <c r="I70" s="596"/>
      <c r="J70" s="595" t="s">
        <v>15</v>
      </c>
      <c r="K70" s="596"/>
      <c r="L70" s="611" t="s">
        <v>17</v>
      </c>
      <c r="M70" s="593" t="s">
        <v>5</v>
      </c>
    </row>
    <row r="71" spans="1:13" ht="21" thickBot="1">
      <c r="A71" s="594"/>
      <c r="B71" s="602"/>
      <c r="C71" s="603"/>
      <c r="D71" s="603"/>
      <c r="E71" s="603"/>
      <c r="F71" s="605"/>
      <c r="G71" s="607"/>
      <c r="H71" s="27" t="s">
        <v>27</v>
      </c>
      <c r="I71" s="27" t="s">
        <v>16</v>
      </c>
      <c r="J71" s="27" t="s">
        <v>27</v>
      </c>
      <c r="K71" s="27" t="s">
        <v>16</v>
      </c>
      <c r="L71" s="612"/>
      <c r="M71" s="594"/>
    </row>
    <row r="72" spans="1:13" ht="21" thickTop="1">
      <c r="A72" s="137"/>
      <c r="B72" s="608"/>
      <c r="C72" s="609"/>
      <c r="D72" s="609"/>
      <c r="E72" s="610"/>
      <c r="F72" s="138">
        <v>23</v>
      </c>
      <c r="G72" s="139"/>
      <c r="H72" s="140">
        <v>24</v>
      </c>
      <c r="I72" s="295">
        <f aca="true" t="shared" si="9" ref="I72:I82">SUM(H72)*$F72</f>
        <v>552</v>
      </c>
      <c r="J72" s="142">
        <v>25</v>
      </c>
      <c r="K72" s="295">
        <f aca="true" t="shared" si="10" ref="K72:K79">SUM(J72)*$F72</f>
        <v>575</v>
      </c>
      <c r="L72" s="297">
        <f aca="true" t="shared" si="11" ref="L72:L82">SUM(,I72,K72)</f>
        <v>1127</v>
      </c>
      <c r="M72" s="139"/>
    </row>
    <row r="73" spans="1:13" ht="21">
      <c r="A73" s="181"/>
      <c r="B73" s="580"/>
      <c r="C73" s="581"/>
      <c r="D73" s="581"/>
      <c r="E73" s="582"/>
      <c r="F73" s="148">
        <v>26</v>
      </c>
      <c r="G73" s="149"/>
      <c r="H73" s="150">
        <v>222</v>
      </c>
      <c r="I73" s="295">
        <f t="shared" si="9"/>
        <v>5772</v>
      </c>
      <c r="J73" s="182">
        <v>27</v>
      </c>
      <c r="K73" s="295">
        <f t="shared" si="10"/>
        <v>702</v>
      </c>
      <c r="L73" s="297">
        <f t="shared" si="11"/>
        <v>6474</v>
      </c>
      <c r="M73" s="149"/>
    </row>
    <row r="74" spans="1:13" ht="21">
      <c r="A74" s="183"/>
      <c r="B74" s="580"/>
      <c r="C74" s="581"/>
      <c r="D74" s="581"/>
      <c r="E74" s="582"/>
      <c r="F74" s="184"/>
      <c r="G74" s="185"/>
      <c r="H74" s="143"/>
      <c r="I74" s="295">
        <f t="shared" si="9"/>
        <v>0</v>
      </c>
      <c r="J74" s="186"/>
      <c r="K74" s="295">
        <f t="shared" si="10"/>
        <v>0</v>
      </c>
      <c r="L74" s="297">
        <f t="shared" si="11"/>
        <v>0</v>
      </c>
      <c r="M74" s="187"/>
    </row>
    <row r="75" spans="1:13" ht="21">
      <c r="A75" s="181"/>
      <c r="B75" s="597"/>
      <c r="C75" s="598"/>
      <c r="D75" s="598"/>
      <c r="E75" s="599"/>
      <c r="F75" s="184"/>
      <c r="G75" s="185"/>
      <c r="H75" s="143"/>
      <c r="I75" s="298">
        <f t="shared" si="9"/>
        <v>0</v>
      </c>
      <c r="J75" s="186"/>
      <c r="K75" s="298">
        <f t="shared" si="10"/>
        <v>0</v>
      </c>
      <c r="L75" s="301">
        <f t="shared" si="11"/>
        <v>0</v>
      </c>
      <c r="M75" s="187"/>
    </row>
    <row r="76" spans="1:13" ht="21">
      <c r="A76" s="190"/>
      <c r="B76" s="191"/>
      <c r="C76" s="192"/>
      <c r="D76" s="583"/>
      <c r="E76" s="584"/>
      <c r="F76" s="184"/>
      <c r="G76" s="185"/>
      <c r="H76" s="143"/>
      <c r="I76" s="295">
        <f t="shared" si="9"/>
        <v>0</v>
      </c>
      <c r="J76" s="195"/>
      <c r="K76" s="295">
        <f t="shared" si="10"/>
        <v>0</v>
      </c>
      <c r="L76" s="297">
        <f t="shared" si="11"/>
        <v>0</v>
      </c>
      <c r="M76" s="196"/>
    </row>
    <row r="77" spans="1:13" ht="21">
      <c r="A77" s="190"/>
      <c r="B77" s="191"/>
      <c r="C77" s="192"/>
      <c r="D77" s="583"/>
      <c r="E77" s="584"/>
      <c r="F77" s="197"/>
      <c r="G77" s="185"/>
      <c r="H77" s="143"/>
      <c r="I77" s="298">
        <f t="shared" si="9"/>
        <v>0</v>
      </c>
      <c r="J77" s="195"/>
      <c r="K77" s="295">
        <f t="shared" si="10"/>
        <v>0</v>
      </c>
      <c r="L77" s="301">
        <f t="shared" si="11"/>
        <v>0</v>
      </c>
      <c r="M77" s="196"/>
    </row>
    <row r="78" spans="1:13" ht="21">
      <c r="A78" s="190"/>
      <c r="B78" s="191"/>
      <c r="C78" s="192"/>
      <c r="D78" s="583"/>
      <c r="E78" s="584"/>
      <c r="F78" s="197"/>
      <c r="G78" s="185"/>
      <c r="H78" s="143"/>
      <c r="I78" s="295">
        <f t="shared" si="9"/>
        <v>0</v>
      </c>
      <c r="J78" s="195"/>
      <c r="K78" s="295">
        <f t="shared" si="10"/>
        <v>0</v>
      </c>
      <c r="L78" s="297">
        <f t="shared" si="11"/>
        <v>0</v>
      </c>
      <c r="M78" s="196"/>
    </row>
    <row r="79" spans="1:13" ht="21">
      <c r="A79" s="190"/>
      <c r="B79" s="191"/>
      <c r="C79" s="192"/>
      <c r="D79" s="583"/>
      <c r="E79" s="584"/>
      <c r="F79" s="184"/>
      <c r="G79" s="185"/>
      <c r="H79" s="143"/>
      <c r="I79" s="298">
        <f t="shared" si="9"/>
        <v>0</v>
      </c>
      <c r="J79" s="195"/>
      <c r="K79" s="298">
        <f t="shared" si="10"/>
        <v>0</v>
      </c>
      <c r="L79" s="301">
        <f t="shared" si="11"/>
        <v>0</v>
      </c>
      <c r="M79" s="196"/>
    </row>
    <row r="80" spans="1:13" ht="21">
      <c r="A80" s="181"/>
      <c r="B80" s="580"/>
      <c r="C80" s="581"/>
      <c r="D80" s="581"/>
      <c r="E80" s="582"/>
      <c r="F80" s="198"/>
      <c r="G80" s="199"/>
      <c r="H80" s="200"/>
      <c r="I80" s="295">
        <f t="shared" si="9"/>
        <v>0</v>
      </c>
      <c r="J80" s="201"/>
      <c r="K80" s="302">
        <f>SUM(K76:K79)</f>
        <v>0</v>
      </c>
      <c r="L80" s="297">
        <f t="shared" si="11"/>
        <v>0</v>
      </c>
      <c r="M80" s="196"/>
    </row>
    <row r="81" spans="1:13" ht="21">
      <c r="A81" s="190"/>
      <c r="B81" s="580"/>
      <c r="C81" s="581"/>
      <c r="D81" s="581"/>
      <c r="E81" s="582"/>
      <c r="F81" s="184"/>
      <c r="G81" s="185"/>
      <c r="H81" s="143"/>
      <c r="I81" s="298">
        <f t="shared" si="9"/>
        <v>0</v>
      </c>
      <c r="J81" s="186"/>
      <c r="K81" s="295">
        <f>SUM(J81)*$F81</f>
        <v>0</v>
      </c>
      <c r="L81" s="301">
        <f t="shared" si="11"/>
        <v>0</v>
      </c>
      <c r="M81" s="187"/>
    </row>
    <row r="82" spans="1:13" ht="21" thickBot="1">
      <c r="A82" s="190"/>
      <c r="B82" s="289"/>
      <c r="C82" s="290"/>
      <c r="D82" s="735"/>
      <c r="E82" s="736"/>
      <c r="F82" s="210"/>
      <c r="G82" s="211"/>
      <c r="H82" s="189"/>
      <c r="I82" s="295">
        <f t="shared" si="9"/>
        <v>0</v>
      </c>
      <c r="J82" s="195"/>
      <c r="K82" s="295">
        <f>SUM(J82)*$F82</f>
        <v>0</v>
      </c>
      <c r="L82" s="297">
        <f t="shared" si="11"/>
        <v>0</v>
      </c>
      <c r="M82" s="196"/>
    </row>
    <row r="83" spans="1:13" ht="21">
      <c r="A83" s="212"/>
      <c r="B83" s="213"/>
      <c r="C83" s="214"/>
      <c r="D83" s="215"/>
      <c r="E83" s="215" t="s">
        <v>116</v>
      </c>
      <c r="F83" s="291"/>
      <c r="G83" s="215"/>
      <c r="H83" s="292"/>
      <c r="I83" s="299">
        <f>SUM(I72:I82)</f>
        <v>6324</v>
      </c>
      <c r="J83" s="221"/>
      <c r="K83" s="303">
        <f>SUM(K72:K82)</f>
        <v>1277</v>
      </c>
      <c r="L83" s="303">
        <f>SUM(L72:L82)</f>
        <v>7601</v>
      </c>
      <c r="M83" s="223"/>
    </row>
    <row r="84" spans="1:13" ht="21" thickBot="1">
      <c r="A84" s="224"/>
      <c r="B84" s="213"/>
      <c r="C84" s="214"/>
      <c r="D84" s="215"/>
      <c r="E84" s="215" t="s">
        <v>117</v>
      </c>
      <c r="F84" s="291"/>
      <c r="G84" s="215"/>
      <c r="H84" s="292"/>
      <c r="I84" s="304">
        <f>SUM(I62+I83)</f>
        <v>17736</v>
      </c>
      <c r="J84" s="227"/>
      <c r="K84" s="300">
        <f>SUM(K62+K83)</f>
        <v>7664</v>
      </c>
      <c r="L84" s="300">
        <f>SUM(L62+L83)</f>
        <v>25400</v>
      </c>
      <c r="M84" s="228"/>
    </row>
    <row r="85" spans="1:13" ht="24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4">
      <c r="A86" s="113"/>
      <c r="B86" s="113"/>
      <c r="C86" s="113"/>
      <c r="D86" s="10"/>
      <c r="E86" s="707" t="s">
        <v>121</v>
      </c>
      <c r="F86" s="585"/>
      <c r="G86" s="585"/>
      <c r="H86" s="585"/>
      <c r="I86" s="707" t="s">
        <v>104</v>
      </c>
      <c r="J86" s="707"/>
      <c r="K86" s="707"/>
      <c r="L86" s="707"/>
      <c r="M86" s="30"/>
    </row>
    <row r="87" spans="1:13" ht="24">
      <c r="A87" s="113"/>
      <c r="B87" s="113"/>
      <c r="C87" s="113"/>
      <c r="D87" s="10"/>
      <c r="E87" s="585" t="s">
        <v>105</v>
      </c>
      <c r="F87" s="585"/>
      <c r="G87" s="585"/>
      <c r="H87" s="585"/>
      <c r="I87" s="585" t="s">
        <v>105</v>
      </c>
      <c r="J87" s="585"/>
      <c r="K87" s="585"/>
      <c r="L87" s="585"/>
      <c r="M87" s="30"/>
    </row>
    <row r="88" spans="1:13" ht="24">
      <c r="A88" s="113"/>
      <c r="B88" s="113"/>
      <c r="C88" s="113"/>
      <c r="D88" s="10"/>
      <c r="E88" s="169"/>
      <c r="F88" s="169"/>
      <c r="G88" s="169"/>
      <c r="H88" s="169"/>
      <c r="I88" s="585" t="s">
        <v>106</v>
      </c>
      <c r="J88" s="585"/>
      <c r="K88" s="585"/>
      <c r="L88" s="585"/>
      <c r="M88" s="30"/>
    </row>
    <row r="89" spans="1:13" ht="24">
      <c r="A89" s="586" t="s">
        <v>26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130" t="s">
        <v>101</v>
      </c>
      <c r="M89" s="130"/>
    </row>
    <row r="90" spans="1:13" ht="24">
      <c r="A90" s="180" t="s">
        <v>81</v>
      </c>
      <c r="B90" s="180"/>
      <c r="C90" s="175"/>
      <c r="D90" s="175"/>
      <c r="E90" s="293" t="str">
        <f>+E2</f>
        <v>อาคาร ป.1ฉ./อาคาร สปช.105229</v>
      </c>
      <c r="F90" s="170"/>
      <c r="G90" s="171"/>
      <c r="H90" s="172"/>
      <c r="I90" s="176"/>
      <c r="J90" s="175"/>
      <c r="K90" s="175"/>
      <c r="L90" s="175"/>
      <c r="M90" s="175"/>
    </row>
    <row r="91" spans="1:13" ht="21" thickBot="1">
      <c r="A91" s="587" t="s">
        <v>0</v>
      </c>
      <c r="B91" s="587"/>
      <c r="C91" s="587"/>
      <c r="D91" s="293" t="str">
        <f>+D3</f>
        <v>โรงเรียน กกกกกกกกก</v>
      </c>
      <c r="E91" s="293"/>
      <c r="F91" s="175"/>
      <c r="G91" s="175"/>
      <c r="H91" s="175"/>
      <c r="I91" s="177" t="s">
        <v>102</v>
      </c>
      <c r="J91" s="294" t="str">
        <f>+J3</f>
        <v>สพม.43</v>
      </c>
      <c r="K91" s="294"/>
      <c r="L91" s="294"/>
      <c r="M91" s="178"/>
    </row>
    <row r="92" spans="1:13" ht="21" thickTop="1">
      <c r="A92" s="593" t="s">
        <v>3</v>
      </c>
      <c r="B92" s="600" t="s">
        <v>4</v>
      </c>
      <c r="C92" s="601"/>
      <c r="D92" s="601"/>
      <c r="E92" s="601"/>
      <c r="F92" s="604" t="s">
        <v>11</v>
      </c>
      <c r="G92" s="606" t="s">
        <v>13</v>
      </c>
      <c r="H92" s="595" t="s">
        <v>19</v>
      </c>
      <c r="I92" s="596"/>
      <c r="J92" s="595" t="s">
        <v>15</v>
      </c>
      <c r="K92" s="596"/>
      <c r="L92" s="611" t="s">
        <v>17</v>
      </c>
      <c r="M92" s="593" t="s">
        <v>5</v>
      </c>
    </row>
    <row r="93" spans="1:13" ht="21" thickBot="1">
      <c r="A93" s="594"/>
      <c r="B93" s="602"/>
      <c r="C93" s="603"/>
      <c r="D93" s="603"/>
      <c r="E93" s="603"/>
      <c r="F93" s="605"/>
      <c r="G93" s="607"/>
      <c r="H93" s="27" t="s">
        <v>27</v>
      </c>
      <c r="I93" s="27" t="s">
        <v>16</v>
      </c>
      <c r="J93" s="27" t="s">
        <v>27</v>
      </c>
      <c r="K93" s="27" t="s">
        <v>16</v>
      </c>
      <c r="L93" s="612"/>
      <c r="M93" s="594"/>
    </row>
    <row r="94" spans="1:13" ht="21" thickTop="1">
      <c r="A94" s="137"/>
      <c r="B94" s="608"/>
      <c r="C94" s="609"/>
      <c r="D94" s="609"/>
      <c r="E94" s="610"/>
      <c r="F94" s="138">
        <v>23</v>
      </c>
      <c r="G94" s="139"/>
      <c r="H94" s="140">
        <v>24</v>
      </c>
      <c r="I94" s="295">
        <f aca="true" t="shared" si="12" ref="I94:I104">SUM(H94)*$F94</f>
        <v>552</v>
      </c>
      <c r="J94" s="142">
        <v>25</v>
      </c>
      <c r="K94" s="295">
        <f aca="true" t="shared" si="13" ref="K94:K101">SUM(J94)*$F94</f>
        <v>575</v>
      </c>
      <c r="L94" s="297">
        <f aca="true" t="shared" si="14" ref="L94:L104">SUM(,I94,K94)</f>
        <v>1127</v>
      </c>
      <c r="M94" s="139"/>
    </row>
    <row r="95" spans="1:13" ht="21">
      <c r="A95" s="181"/>
      <c r="B95" s="580"/>
      <c r="C95" s="581"/>
      <c r="D95" s="581"/>
      <c r="E95" s="582"/>
      <c r="F95" s="148">
        <v>26</v>
      </c>
      <c r="G95" s="149"/>
      <c r="H95" s="150">
        <v>222</v>
      </c>
      <c r="I95" s="295">
        <f t="shared" si="12"/>
        <v>5772</v>
      </c>
      <c r="J95" s="182">
        <v>27</v>
      </c>
      <c r="K95" s="295">
        <f t="shared" si="13"/>
        <v>702</v>
      </c>
      <c r="L95" s="297">
        <f t="shared" si="14"/>
        <v>6474</v>
      </c>
      <c r="M95" s="149"/>
    </row>
    <row r="96" spans="1:13" ht="21">
      <c r="A96" s="183"/>
      <c r="B96" s="580"/>
      <c r="C96" s="581"/>
      <c r="D96" s="581"/>
      <c r="E96" s="582"/>
      <c r="F96" s="184"/>
      <c r="G96" s="185"/>
      <c r="H96" s="143"/>
      <c r="I96" s="295">
        <f t="shared" si="12"/>
        <v>0</v>
      </c>
      <c r="J96" s="186"/>
      <c r="K96" s="295">
        <f t="shared" si="13"/>
        <v>0</v>
      </c>
      <c r="L96" s="297">
        <f t="shared" si="14"/>
        <v>0</v>
      </c>
      <c r="M96" s="187"/>
    </row>
    <row r="97" spans="1:13" ht="21">
      <c r="A97" s="181"/>
      <c r="B97" s="597"/>
      <c r="C97" s="598"/>
      <c r="D97" s="598"/>
      <c r="E97" s="599"/>
      <c r="F97" s="184"/>
      <c r="G97" s="185"/>
      <c r="H97" s="143"/>
      <c r="I97" s="298">
        <f t="shared" si="12"/>
        <v>0</v>
      </c>
      <c r="J97" s="186"/>
      <c r="K97" s="298">
        <f t="shared" si="13"/>
        <v>0</v>
      </c>
      <c r="L97" s="301">
        <f t="shared" si="14"/>
        <v>0</v>
      </c>
      <c r="M97" s="187"/>
    </row>
    <row r="98" spans="1:13" ht="21">
      <c r="A98" s="190"/>
      <c r="B98" s="191"/>
      <c r="C98" s="192"/>
      <c r="D98" s="583"/>
      <c r="E98" s="584"/>
      <c r="F98" s="184"/>
      <c r="G98" s="185"/>
      <c r="H98" s="143"/>
      <c r="I98" s="295">
        <f t="shared" si="12"/>
        <v>0</v>
      </c>
      <c r="J98" s="195"/>
      <c r="K98" s="295">
        <f t="shared" si="13"/>
        <v>0</v>
      </c>
      <c r="L98" s="297">
        <f t="shared" si="14"/>
        <v>0</v>
      </c>
      <c r="M98" s="196"/>
    </row>
    <row r="99" spans="1:13" ht="21">
      <c r="A99" s="190"/>
      <c r="B99" s="191"/>
      <c r="C99" s="192"/>
      <c r="D99" s="583"/>
      <c r="E99" s="584"/>
      <c r="F99" s="197"/>
      <c r="G99" s="185"/>
      <c r="H99" s="143"/>
      <c r="I99" s="298">
        <f t="shared" si="12"/>
        <v>0</v>
      </c>
      <c r="J99" s="195"/>
      <c r="K99" s="295">
        <f t="shared" si="13"/>
        <v>0</v>
      </c>
      <c r="L99" s="301">
        <f t="shared" si="14"/>
        <v>0</v>
      </c>
      <c r="M99" s="196"/>
    </row>
    <row r="100" spans="1:13" ht="21">
      <c r="A100" s="190"/>
      <c r="B100" s="191"/>
      <c r="C100" s="192"/>
      <c r="D100" s="583"/>
      <c r="E100" s="584"/>
      <c r="F100" s="197"/>
      <c r="G100" s="185"/>
      <c r="H100" s="143"/>
      <c r="I100" s="295">
        <f t="shared" si="12"/>
        <v>0</v>
      </c>
      <c r="J100" s="195"/>
      <c r="K100" s="295">
        <f t="shared" si="13"/>
        <v>0</v>
      </c>
      <c r="L100" s="297">
        <f t="shared" si="14"/>
        <v>0</v>
      </c>
      <c r="M100" s="196"/>
    </row>
    <row r="101" spans="1:13" ht="21">
      <c r="A101" s="190"/>
      <c r="B101" s="191"/>
      <c r="C101" s="192"/>
      <c r="D101" s="583"/>
      <c r="E101" s="584"/>
      <c r="F101" s="184"/>
      <c r="G101" s="185"/>
      <c r="H101" s="143"/>
      <c r="I101" s="298">
        <f t="shared" si="12"/>
        <v>0</v>
      </c>
      <c r="J101" s="195"/>
      <c r="K101" s="298">
        <f t="shared" si="13"/>
        <v>0</v>
      </c>
      <c r="L101" s="301">
        <f t="shared" si="14"/>
        <v>0</v>
      </c>
      <c r="M101" s="196"/>
    </row>
    <row r="102" spans="1:13" ht="21">
      <c r="A102" s="181"/>
      <c r="B102" s="580"/>
      <c r="C102" s="581"/>
      <c r="D102" s="581"/>
      <c r="E102" s="582"/>
      <c r="F102" s="198"/>
      <c r="G102" s="199"/>
      <c r="H102" s="200"/>
      <c r="I102" s="295">
        <f t="shared" si="12"/>
        <v>0</v>
      </c>
      <c r="J102" s="201"/>
      <c r="K102" s="302">
        <f>SUM(K98:K101)</f>
        <v>0</v>
      </c>
      <c r="L102" s="297">
        <f t="shared" si="14"/>
        <v>0</v>
      </c>
      <c r="M102" s="196"/>
    </row>
    <row r="103" spans="1:13" ht="21">
      <c r="A103" s="190"/>
      <c r="B103" s="580"/>
      <c r="C103" s="581"/>
      <c r="D103" s="581"/>
      <c r="E103" s="582"/>
      <c r="F103" s="184"/>
      <c r="G103" s="185"/>
      <c r="H103" s="143"/>
      <c r="I103" s="298">
        <f t="shared" si="12"/>
        <v>0</v>
      </c>
      <c r="J103" s="186"/>
      <c r="K103" s="295">
        <f>SUM(J103)*$F103</f>
        <v>0</v>
      </c>
      <c r="L103" s="301">
        <f t="shared" si="14"/>
        <v>0</v>
      </c>
      <c r="M103" s="187"/>
    </row>
    <row r="104" spans="1:13" ht="21" thickBot="1">
      <c r="A104" s="190"/>
      <c r="B104" s="191"/>
      <c r="C104" s="192"/>
      <c r="D104" s="588"/>
      <c r="E104" s="589"/>
      <c r="F104" s="184"/>
      <c r="G104" s="185"/>
      <c r="H104" s="143"/>
      <c r="I104" s="295">
        <f t="shared" si="12"/>
        <v>0</v>
      </c>
      <c r="J104" s="195"/>
      <c r="K104" s="295">
        <f>SUM(J104)*$F104</f>
        <v>0</v>
      </c>
      <c r="L104" s="297">
        <f t="shared" si="14"/>
        <v>0</v>
      </c>
      <c r="M104" s="196"/>
    </row>
    <row r="105" spans="1:13" ht="21">
      <c r="A105" s="212"/>
      <c r="B105" s="213"/>
      <c r="C105" s="214"/>
      <c r="D105" s="215"/>
      <c r="E105" s="215" t="s">
        <v>119</v>
      </c>
      <c r="F105" s="291"/>
      <c r="G105" s="215"/>
      <c r="H105" s="292"/>
      <c r="I105" s="299">
        <f>SUM(I94:I104)</f>
        <v>6324</v>
      </c>
      <c r="J105" s="221"/>
      <c r="K105" s="303">
        <f>SUM(K94:K104)</f>
        <v>1277</v>
      </c>
      <c r="L105" s="303">
        <f>SUM(L94:L104)</f>
        <v>7601</v>
      </c>
      <c r="M105" s="223"/>
    </row>
    <row r="106" spans="1:13" ht="21" thickBot="1">
      <c r="A106" s="224"/>
      <c r="B106" s="213"/>
      <c r="C106" s="214"/>
      <c r="D106" s="215"/>
      <c r="E106" s="215" t="s">
        <v>120</v>
      </c>
      <c r="F106" s="291"/>
      <c r="G106" s="215"/>
      <c r="H106" s="292"/>
      <c r="I106" s="300">
        <f>SUM(I84+I105)</f>
        <v>24060</v>
      </c>
      <c r="J106" s="227"/>
      <c r="K106" s="300">
        <f>SUM(K84+K105)</f>
        <v>8941</v>
      </c>
      <c r="L106" s="300">
        <f>SUM(L84+L105)</f>
        <v>33001</v>
      </c>
      <c r="M106" s="228"/>
    </row>
    <row r="107" spans="1:13" ht="24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4">
      <c r="A108" s="113"/>
      <c r="B108" s="113"/>
      <c r="C108" s="113"/>
      <c r="D108" s="10"/>
      <c r="E108" s="707" t="s">
        <v>121</v>
      </c>
      <c r="F108" s="585"/>
      <c r="G108" s="585"/>
      <c r="H108" s="585"/>
      <c r="I108" s="707" t="s">
        <v>104</v>
      </c>
      <c r="J108" s="707"/>
      <c r="K108" s="707"/>
      <c r="L108" s="707"/>
      <c r="M108" s="30"/>
    </row>
    <row r="109" spans="1:13" ht="24">
      <c r="A109" s="113"/>
      <c r="B109" s="113"/>
      <c r="C109" s="113"/>
      <c r="D109" s="10"/>
      <c r="E109" s="585" t="s">
        <v>105</v>
      </c>
      <c r="F109" s="585"/>
      <c r="G109" s="585"/>
      <c r="H109" s="585"/>
      <c r="I109" s="585" t="s">
        <v>105</v>
      </c>
      <c r="J109" s="585"/>
      <c r="K109" s="585"/>
      <c r="L109" s="585"/>
      <c r="M109" s="30"/>
    </row>
    <row r="110" spans="1:13" ht="24">
      <c r="A110" s="113"/>
      <c r="B110" s="113"/>
      <c r="C110" s="113"/>
      <c r="D110" s="10"/>
      <c r="E110" s="169"/>
      <c r="F110" s="169"/>
      <c r="G110" s="169"/>
      <c r="H110" s="169"/>
      <c r="I110" s="585" t="s">
        <v>106</v>
      </c>
      <c r="J110" s="585"/>
      <c r="K110" s="585"/>
      <c r="L110" s="585"/>
      <c r="M110" s="30"/>
    </row>
    <row r="111" spans="1:13" ht="24">
      <c r="A111" s="586" t="s">
        <v>26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130" t="s">
        <v>101</v>
      </c>
      <c r="M111" s="130"/>
    </row>
    <row r="112" spans="1:13" ht="24">
      <c r="A112" s="180" t="s">
        <v>81</v>
      </c>
      <c r="B112" s="180"/>
      <c r="C112" s="175"/>
      <c r="D112" s="175"/>
      <c r="E112" s="293" t="str">
        <f>+E2</f>
        <v>อาคาร ป.1ฉ./อาคาร สปช.105229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21" thickBot="1">
      <c r="A113" s="587" t="s">
        <v>0</v>
      </c>
      <c r="B113" s="587"/>
      <c r="C113" s="587"/>
      <c r="D113" s="293" t="str">
        <f>+D91</f>
        <v>โรงเรียน กกกกกกกกก</v>
      </c>
      <c r="E113" s="293"/>
      <c r="F113" s="175"/>
      <c r="G113" s="175"/>
      <c r="H113" s="175"/>
      <c r="I113" s="177" t="s">
        <v>102</v>
      </c>
      <c r="J113" s="294" t="str">
        <f>+J3</f>
        <v>สพม.43</v>
      </c>
      <c r="K113" s="294"/>
      <c r="L113" s="294"/>
      <c r="M113" s="178"/>
    </row>
    <row r="114" spans="1:13" ht="21" thickTop="1">
      <c r="A114" s="593" t="s">
        <v>3</v>
      </c>
      <c r="B114" s="600" t="s">
        <v>4</v>
      </c>
      <c r="C114" s="601"/>
      <c r="D114" s="601"/>
      <c r="E114" s="601"/>
      <c r="F114" s="604" t="s">
        <v>11</v>
      </c>
      <c r="G114" s="606" t="s">
        <v>13</v>
      </c>
      <c r="H114" s="595" t="s">
        <v>19</v>
      </c>
      <c r="I114" s="596"/>
      <c r="J114" s="595" t="s">
        <v>15</v>
      </c>
      <c r="K114" s="596"/>
      <c r="L114" s="611" t="s">
        <v>17</v>
      </c>
      <c r="M114" s="593" t="s">
        <v>5</v>
      </c>
    </row>
    <row r="115" spans="1:13" ht="21" thickBot="1">
      <c r="A115" s="594"/>
      <c r="B115" s="602"/>
      <c r="C115" s="603"/>
      <c r="D115" s="603"/>
      <c r="E115" s="603"/>
      <c r="F115" s="605"/>
      <c r="G115" s="607"/>
      <c r="H115" s="27" t="s">
        <v>27</v>
      </c>
      <c r="I115" s="27" t="s">
        <v>16</v>
      </c>
      <c r="J115" s="27" t="s">
        <v>27</v>
      </c>
      <c r="K115" s="27" t="s">
        <v>16</v>
      </c>
      <c r="L115" s="612"/>
      <c r="M115" s="594"/>
    </row>
    <row r="116" spans="1:13" ht="21" thickTop="1">
      <c r="A116" s="137"/>
      <c r="B116" s="608"/>
      <c r="C116" s="609"/>
      <c r="D116" s="609"/>
      <c r="E116" s="610"/>
      <c r="F116" s="138">
        <v>23</v>
      </c>
      <c r="G116" s="139"/>
      <c r="H116" s="140">
        <v>24</v>
      </c>
      <c r="I116" s="295">
        <f aca="true" t="shared" si="15" ref="I116:I126">SUM(H116)*$F116</f>
        <v>552</v>
      </c>
      <c r="J116" s="142">
        <v>25</v>
      </c>
      <c r="K116" s="295">
        <f aca="true" t="shared" si="16" ref="K116:K123">SUM(J116)*$F116</f>
        <v>575</v>
      </c>
      <c r="L116" s="297">
        <f aca="true" t="shared" si="17" ref="L116:L126">SUM(,I116,K116)</f>
        <v>1127</v>
      </c>
      <c r="M116" s="139"/>
    </row>
    <row r="117" spans="1:13" ht="21">
      <c r="A117" s="181"/>
      <c r="B117" s="580"/>
      <c r="C117" s="581"/>
      <c r="D117" s="581"/>
      <c r="E117" s="582"/>
      <c r="F117" s="148">
        <v>26</v>
      </c>
      <c r="G117" s="149"/>
      <c r="H117" s="150">
        <v>222</v>
      </c>
      <c r="I117" s="295">
        <f t="shared" si="15"/>
        <v>5772</v>
      </c>
      <c r="J117" s="182">
        <v>27</v>
      </c>
      <c r="K117" s="295">
        <f t="shared" si="16"/>
        <v>702</v>
      </c>
      <c r="L117" s="297">
        <f t="shared" si="17"/>
        <v>6474</v>
      </c>
      <c r="M117" s="149"/>
    </row>
    <row r="118" spans="1:13" ht="21">
      <c r="A118" s="183"/>
      <c r="B118" s="580"/>
      <c r="C118" s="581"/>
      <c r="D118" s="581"/>
      <c r="E118" s="582"/>
      <c r="F118" s="184"/>
      <c r="G118" s="185"/>
      <c r="H118" s="143"/>
      <c r="I118" s="295">
        <f t="shared" si="15"/>
        <v>0</v>
      </c>
      <c r="J118" s="186"/>
      <c r="K118" s="295">
        <f t="shared" si="16"/>
        <v>0</v>
      </c>
      <c r="L118" s="297">
        <f t="shared" si="17"/>
        <v>0</v>
      </c>
      <c r="M118" s="187"/>
    </row>
    <row r="119" spans="1:13" ht="21">
      <c r="A119" s="181"/>
      <c r="B119" s="597"/>
      <c r="C119" s="598"/>
      <c r="D119" s="598"/>
      <c r="E119" s="599"/>
      <c r="F119" s="184"/>
      <c r="G119" s="185"/>
      <c r="H119" s="143"/>
      <c r="I119" s="298">
        <f t="shared" si="15"/>
        <v>0</v>
      </c>
      <c r="J119" s="186"/>
      <c r="K119" s="298">
        <f t="shared" si="16"/>
        <v>0</v>
      </c>
      <c r="L119" s="301">
        <f t="shared" si="17"/>
        <v>0</v>
      </c>
      <c r="M119" s="187"/>
    </row>
    <row r="120" spans="1:13" ht="21">
      <c r="A120" s="190"/>
      <c r="B120" s="191"/>
      <c r="C120" s="192"/>
      <c r="D120" s="583"/>
      <c r="E120" s="584"/>
      <c r="F120" s="184"/>
      <c r="G120" s="185"/>
      <c r="H120" s="143"/>
      <c r="I120" s="295">
        <f t="shared" si="15"/>
        <v>0</v>
      </c>
      <c r="J120" s="195"/>
      <c r="K120" s="295">
        <f t="shared" si="16"/>
        <v>0</v>
      </c>
      <c r="L120" s="297">
        <f t="shared" si="17"/>
        <v>0</v>
      </c>
      <c r="M120" s="196"/>
    </row>
    <row r="121" spans="1:13" ht="21">
      <c r="A121" s="190"/>
      <c r="B121" s="191"/>
      <c r="C121" s="192"/>
      <c r="D121" s="583"/>
      <c r="E121" s="584"/>
      <c r="F121" s="197"/>
      <c r="G121" s="185"/>
      <c r="H121" s="143"/>
      <c r="I121" s="298">
        <f t="shared" si="15"/>
        <v>0</v>
      </c>
      <c r="J121" s="195"/>
      <c r="K121" s="295">
        <f t="shared" si="16"/>
        <v>0</v>
      </c>
      <c r="L121" s="301">
        <f t="shared" si="17"/>
        <v>0</v>
      </c>
      <c r="M121" s="196"/>
    </row>
    <row r="122" spans="1:13" ht="21">
      <c r="A122" s="190"/>
      <c r="B122" s="191"/>
      <c r="C122" s="192"/>
      <c r="D122" s="583"/>
      <c r="E122" s="584"/>
      <c r="F122" s="197"/>
      <c r="G122" s="185"/>
      <c r="H122" s="143"/>
      <c r="I122" s="295">
        <f t="shared" si="15"/>
        <v>0</v>
      </c>
      <c r="J122" s="195"/>
      <c r="K122" s="295">
        <f t="shared" si="16"/>
        <v>0</v>
      </c>
      <c r="L122" s="297">
        <f t="shared" si="17"/>
        <v>0</v>
      </c>
      <c r="M122" s="196"/>
    </row>
    <row r="123" spans="1:13" ht="21">
      <c r="A123" s="190"/>
      <c r="B123" s="191"/>
      <c r="C123" s="192"/>
      <c r="D123" s="583"/>
      <c r="E123" s="584"/>
      <c r="F123" s="184"/>
      <c r="G123" s="185"/>
      <c r="H123" s="143"/>
      <c r="I123" s="298">
        <f t="shared" si="15"/>
        <v>0</v>
      </c>
      <c r="J123" s="195"/>
      <c r="K123" s="298">
        <f t="shared" si="16"/>
        <v>0</v>
      </c>
      <c r="L123" s="301">
        <f t="shared" si="17"/>
        <v>0</v>
      </c>
      <c r="M123" s="196"/>
    </row>
    <row r="124" spans="1:13" ht="21">
      <c r="A124" s="181"/>
      <c r="B124" s="580"/>
      <c r="C124" s="581"/>
      <c r="D124" s="581"/>
      <c r="E124" s="582"/>
      <c r="F124" s="198"/>
      <c r="G124" s="199"/>
      <c r="H124" s="200"/>
      <c r="I124" s="295">
        <f t="shared" si="15"/>
        <v>0</v>
      </c>
      <c r="J124" s="201"/>
      <c r="K124" s="302">
        <f>SUM(K120:K123)</f>
        <v>0</v>
      </c>
      <c r="L124" s="297">
        <f t="shared" si="17"/>
        <v>0</v>
      </c>
      <c r="M124" s="196"/>
    </row>
    <row r="125" spans="1:13" ht="21">
      <c r="A125" s="190"/>
      <c r="B125" s="580"/>
      <c r="C125" s="581"/>
      <c r="D125" s="581"/>
      <c r="E125" s="582"/>
      <c r="F125" s="184"/>
      <c r="G125" s="185"/>
      <c r="H125" s="143"/>
      <c r="I125" s="298">
        <f t="shared" si="15"/>
        <v>0</v>
      </c>
      <c r="J125" s="186"/>
      <c r="K125" s="295">
        <f>SUM(J125)*$F125</f>
        <v>0</v>
      </c>
      <c r="L125" s="301">
        <f t="shared" si="17"/>
        <v>0</v>
      </c>
      <c r="M125" s="187"/>
    </row>
    <row r="126" spans="1:13" ht="21" thickBot="1">
      <c r="A126" s="190"/>
      <c r="B126" s="191"/>
      <c r="C126" s="192"/>
      <c r="D126" s="588"/>
      <c r="E126" s="589"/>
      <c r="F126" s="184"/>
      <c r="G126" s="185"/>
      <c r="H126" s="143"/>
      <c r="I126" s="295">
        <f t="shared" si="15"/>
        <v>0</v>
      </c>
      <c r="J126" s="195"/>
      <c r="K126" s="295">
        <f>SUM(J126)*$F126</f>
        <v>0</v>
      </c>
      <c r="L126" s="297">
        <f t="shared" si="17"/>
        <v>0</v>
      </c>
      <c r="M126" s="196"/>
    </row>
    <row r="127" spans="1:13" ht="21">
      <c r="A127" s="212"/>
      <c r="B127" s="213"/>
      <c r="C127" s="214"/>
      <c r="D127" s="215"/>
      <c r="E127" s="215" t="s">
        <v>124</v>
      </c>
      <c r="F127" s="291"/>
      <c r="G127" s="215"/>
      <c r="H127" s="292"/>
      <c r="I127" s="299">
        <f>SUM(I116:I126)</f>
        <v>6324</v>
      </c>
      <c r="J127" s="221"/>
      <c r="K127" s="303">
        <f>SUM(K116:K126)</f>
        <v>1277</v>
      </c>
      <c r="L127" s="303">
        <f>SUM(L116:L126)</f>
        <v>7601</v>
      </c>
      <c r="M127" s="223"/>
    </row>
    <row r="128" spans="1:13" ht="21" thickBot="1">
      <c r="A128" s="224"/>
      <c r="B128" s="213"/>
      <c r="C128" s="214"/>
      <c r="D128" s="215"/>
      <c r="E128" s="215" t="s">
        <v>125</v>
      </c>
      <c r="F128" s="291"/>
      <c r="G128" s="215"/>
      <c r="H128" s="292"/>
      <c r="I128" s="300">
        <f>SUM(I106+I127)</f>
        <v>30384</v>
      </c>
      <c r="J128" s="227"/>
      <c r="K128" s="300">
        <f>SUM(K106+K127)</f>
        <v>10218</v>
      </c>
      <c r="L128" s="300">
        <f>SUM(L106+L127)</f>
        <v>40602</v>
      </c>
      <c r="M128" s="228"/>
    </row>
    <row r="129" spans="1:13" ht="24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4">
      <c r="A130" s="113"/>
      <c r="B130" s="113"/>
      <c r="C130" s="113"/>
      <c r="D130" s="10"/>
      <c r="E130" s="707" t="s">
        <v>121</v>
      </c>
      <c r="F130" s="585"/>
      <c r="G130" s="585"/>
      <c r="H130" s="585"/>
      <c r="I130" s="707" t="s">
        <v>104</v>
      </c>
      <c r="J130" s="707"/>
      <c r="K130" s="707"/>
      <c r="L130" s="707"/>
      <c r="M130" s="30"/>
    </row>
    <row r="131" spans="1:13" ht="24">
      <c r="A131" s="113"/>
      <c r="B131" s="113"/>
      <c r="C131" s="113"/>
      <c r="D131" s="10"/>
      <c r="E131" s="585" t="s">
        <v>105</v>
      </c>
      <c r="F131" s="585"/>
      <c r="G131" s="585"/>
      <c r="H131" s="585"/>
      <c r="I131" s="585" t="s">
        <v>105</v>
      </c>
      <c r="J131" s="585"/>
      <c r="K131" s="585"/>
      <c r="L131" s="585"/>
      <c r="M131" s="30"/>
    </row>
    <row r="132" spans="1:13" ht="24">
      <c r="A132" s="113"/>
      <c r="B132" s="113"/>
      <c r="C132" s="113"/>
      <c r="D132" s="10"/>
      <c r="E132" s="169"/>
      <c r="F132" s="169"/>
      <c r="G132" s="169"/>
      <c r="H132" s="169"/>
      <c r="I132" s="585" t="s">
        <v>106</v>
      </c>
      <c r="J132" s="585"/>
      <c r="K132" s="585"/>
      <c r="L132" s="585"/>
      <c r="M132" s="30"/>
    </row>
    <row r="133" spans="1:13" ht="24">
      <c r="A133" s="586" t="s">
        <v>26</v>
      </c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130" t="s">
        <v>101</v>
      </c>
      <c r="M133" s="130"/>
    </row>
    <row r="134" spans="1:13" ht="24">
      <c r="A134" s="180" t="s">
        <v>81</v>
      </c>
      <c r="B134" s="180"/>
      <c r="C134" s="175"/>
      <c r="D134" s="175"/>
      <c r="E134" s="293" t="str">
        <f>+E24</f>
        <v>อาคาร ป.1ฉ./อาคาร สปช.105229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21" thickBot="1">
      <c r="A135" s="587" t="s">
        <v>0</v>
      </c>
      <c r="B135" s="587"/>
      <c r="C135" s="587"/>
      <c r="D135" s="293" t="str">
        <f>+D113</f>
        <v>โรงเรียน กกกกกกกกก</v>
      </c>
      <c r="E135" s="293"/>
      <c r="F135" s="175"/>
      <c r="G135" s="175"/>
      <c r="H135" s="175"/>
      <c r="I135" s="177" t="s">
        <v>102</v>
      </c>
      <c r="J135" s="294" t="str">
        <f>+J25</f>
        <v>สพม.43</v>
      </c>
      <c r="K135" s="294"/>
      <c r="L135" s="294"/>
      <c r="M135" s="178"/>
    </row>
    <row r="136" spans="1:13" ht="21" thickTop="1">
      <c r="A136" s="593" t="s">
        <v>3</v>
      </c>
      <c r="B136" s="600" t="s">
        <v>4</v>
      </c>
      <c r="C136" s="601"/>
      <c r="D136" s="601"/>
      <c r="E136" s="601"/>
      <c r="F136" s="604" t="s">
        <v>11</v>
      </c>
      <c r="G136" s="606" t="s">
        <v>13</v>
      </c>
      <c r="H136" s="595" t="s">
        <v>19</v>
      </c>
      <c r="I136" s="596"/>
      <c r="J136" s="595" t="s">
        <v>15</v>
      </c>
      <c r="K136" s="596"/>
      <c r="L136" s="611" t="s">
        <v>17</v>
      </c>
      <c r="M136" s="593" t="s">
        <v>5</v>
      </c>
    </row>
    <row r="137" spans="1:13" ht="21" thickBot="1">
      <c r="A137" s="594"/>
      <c r="B137" s="602"/>
      <c r="C137" s="603"/>
      <c r="D137" s="603"/>
      <c r="E137" s="603"/>
      <c r="F137" s="605"/>
      <c r="G137" s="607"/>
      <c r="H137" s="27" t="s">
        <v>27</v>
      </c>
      <c r="I137" s="27" t="s">
        <v>16</v>
      </c>
      <c r="J137" s="27" t="s">
        <v>27</v>
      </c>
      <c r="K137" s="27" t="s">
        <v>16</v>
      </c>
      <c r="L137" s="612"/>
      <c r="M137" s="594"/>
    </row>
    <row r="138" spans="1:13" ht="21" thickTop="1">
      <c r="A138" s="137"/>
      <c r="B138" s="608"/>
      <c r="C138" s="609"/>
      <c r="D138" s="609"/>
      <c r="E138" s="610"/>
      <c r="F138" s="138">
        <v>23</v>
      </c>
      <c r="G138" s="139"/>
      <c r="H138" s="140">
        <v>24</v>
      </c>
      <c r="I138" s="295">
        <f aca="true" t="shared" si="18" ref="I138:I148">SUM(H138)*$F138</f>
        <v>552</v>
      </c>
      <c r="J138" s="142">
        <v>25</v>
      </c>
      <c r="K138" s="295">
        <f aca="true" t="shared" si="19" ref="K138:K145">SUM(J138)*$F138</f>
        <v>575</v>
      </c>
      <c r="L138" s="297">
        <f aca="true" t="shared" si="20" ref="L138:L148">SUM(,I138,K138)</f>
        <v>1127</v>
      </c>
      <c r="M138" s="139"/>
    </row>
    <row r="139" spans="1:13" ht="21">
      <c r="A139" s="181"/>
      <c r="B139" s="580"/>
      <c r="C139" s="581"/>
      <c r="D139" s="581"/>
      <c r="E139" s="582"/>
      <c r="F139" s="148">
        <v>26</v>
      </c>
      <c r="G139" s="149"/>
      <c r="H139" s="150">
        <v>222</v>
      </c>
      <c r="I139" s="295">
        <f t="shared" si="18"/>
        <v>5772</v>
      </c>
      <c r="J139" s="182">
        <v>27</v>
      </c>
      <c r="K139" s="295">
        <f t="shared" si="19"/>
        <v>702</v>
      </c>
      <c r="L139" s="297">
        <f t="shared" si="20"/>
        <v>6474</v>
      </c>
      <c r="M139" s="149"/>
    </row>
    <row r="140" spans="1:13" ht="21">
      <c r="A140" s="183"/>
      <c r="B140" s="580"/>
      <c r="C140" s="581"/>
      <c r="D140" s="581"/>
      <c r="E140" s="582"/>
      <c r="F140" s="184"/>
      <c r="G140" s="185"/>
      <c r="H140" s="143"/>
      <c r="I140" s="295">
        <f t="shared" si="18"/>
        <v>0</v>
      </c>
      <c r="J140" s="186"/>
      <c r="K140" s="295">
        <f t="shared" si="19"/>
        <v>0</v>
      </c>
      <c r="L140" s="297">
        <f t="shared" si="20"/>
        <v>0</v>
      </c>
      <c r="M140" s="187"/>
    </row>
    <row r="141" spans="1:13" ht="21">
      <c r="A141" s="181"/>
      <c r="B141" s="597"/>
      <c r="C141" s="598"/>
      <c r="D141" s="598"/>
      <c r="E141" s="599"/>
      <c r="F141" s="184"/>
      <c r="G141" s="185"/>
      <c r="H141" s="143"/>
      <c r="I141" s="298">
        <f t="shared" si="18"/>
        <v>0</v>
      </c>
      <c r="J141" s="186"/>
      <c r="K141" s="298">
        <f t="shared" si="19"/>
        <v>0</v>
      </c>
      <c r="L141" s="301">
        <f t="shared" si="20"/>
        <v>0</v>
      </c>
      <c r="M141" s="187"/>
    </row>
    <row r="142" spans="1:13" ht="21">
      <c r="A142" s="190"/>
      <c r="B142" s="191"/>
      <c r="C142" s="192"/>
      <c r="D142" s="583"/>
      <c r="E142" s="584"/>
      <c r="F142" s="184"/>
      <c r="G142" s="185"/>
      <c r="H142" s="143"/>
      <c r="I142" s="295">
        <f t="shared" si="18"/>
        <v>0</v>
      </c>
      <c r="J142" s="195"/>
      <c r="K142" s="295">
        <f t="shared" si="19"/>
        <v>0</v>
      </c>
      <c r="L142" s="297">
        <f t="shared" si="20"/>
        <v>0</v>
      </c>
      <c r="M142" s="196"/>
    </row>
    <row r="143" spans="1:13" ht="21">
      <c r="A143" s="190"/>
      <c r="B143" s="191"/>
      <c r="C143" s="192"/>
      <c r="D143" s="583"/>
      <c r="E143" s="584"/>
      <c r="F143" s="197"/>
      <c r="G143" s="185"/>
      <c r="H143" s="143"/>
      <c r="I143" s="298">
        <f t="shared" si="18"/>
        <v>0</v>
      </c>
      <c r="J143" s="195"/>
      <c r="K143" s="295">
        <f t="shared" si="19"/>
        <v>0</v>
      </c>
      <c r="L143" s="301">
        <f t="shared" si="20"/>
        <v>0</v>
      </c>
      <c r="M143" s="196"/>
    </row>
    <row r="144" spans="1:13" ht="21">
      <c r="A144" s="190"/>
      <c r="B144" s="191"/>
      <c r="C144" s="192"/>
      <c r="D144" s="583"/>
      <c r="E144" s="584"/>
      <c r="F144" s="197"/>
      <c r="G144" s="185"/>
      <c r="H144" s="143"/>
      <c r="I144" s="295">
        <f t="shared" si="18"/>
        <v>0</v>
      </c>
      <c r="J144" s="195"/>
      <c r="K144" s="295">
        <f t="shared" si="19"/>
        <v>0</v>
      </c>
      <c r="L144" s="297">
        <f t="shared" si="20"/>
        <v>0</v>
      </c>
      <c r="M144" s="196"/>
    </row>
    <row r="145" spans="1:13" ht="21">
      <c r="A145" s="190"/>
      <c r="B145" s="191"/>
      <c r="C145" s="192"/>
      <c r="D145" s="583"/>
      <c r="E145" s="584"/>
      <c r="F145" s="184"/>
      <c r="G145" s="185"/>
      <c r="H145" s="143"/>
      <c r="I145" s="298">
        <f t="shared" si="18"/>
        <v>0</v>
      </c>
      <c r="J145" s="195"/>
      <c r="K145" s="298">
        <f t="shared" si="19"/>
        <v>0</v>
      </c>
      <c r="L145" s="301">
        <f t="shared" si="20"/>
        <v>0</v>
      </c>
      <c r="M145" s="196"/>
    </row>
    <row r="146" spans="1:13" ht="21">
      <c r="A146" s="181"/>
      <c r="B146" s="580"/>
      <c r="C146" s="581"/>
      <c r="D146" s="581"/>
      <c r="E146" s="582"/>
      <c r="F146" s="198"/>
      <c r="G146" s="199"/>
      <c r="H146" s="200"/>
      <c r="I146" s="295">
        <f t="shared" si="18"/>
        <v>0</v>
      </c>
      <c r="J146" s="201"/>
      <c r="K146" s="302">
        <f>SUM(K142:K145)</f>
        <v>0</v>
      </c>
      <c r="L146" s="297">
        <f t="shared" si="20"/>
        <v>0</v>
      </c>
      <c r="M146" s="196"/>
    </row>
    <row r="147" spans="1:13" ht="21">
      <c r="A147" s="190"/>
      <c r="B147" s="580"/>
      <c r="C147" s="581"/>
      <c r="D147" s="581"/>
      <c r="E147" s="582"/>
      <c r="F147" s="184"/>
      <c r="G147" s="185"/>
      <c r="H147" s="143"/>
      <c r="I147" s="298">
        <f t="shared" si="18"/>
        <v>0</v>
      </c>
      <c r="J147" s="186"/>
      <c r="K147" s="295">
        <f>SUM(J147)*$F147</f>
        <v>0</v>
      </c>
      <c r="L147" s="301">
        <f t="shared" si="20"/>
        <v>0</v>
      </c>
      <c r="M147" s="187"/>
    </row>
    <row r="148" spans="1:13" ht="21" thickBot="1">
      <c r="A148" s="190"/>
      <c r="B148" s="191"/>
      <c r="C148" s="192"/>
      <c r="D148" s="588"/>
      <c r="E148" s="589"/>
      <c r="F148" s="184"/>
      <c r="G148" s="185"/>
      <c r="H148" s="143"/>
      <c r="I148" s="295">
        <f t="shared" si="18"/>
        <v>0</v>
      </c>
      <c r="J148" s="195"/>
      <c r="K148" s="295">
        <f>SUM(J148)*$F148</f>
        <v>0</v>
      </c>
      <c r="L148" s="297">
        <f t="shared" si="20"/>
        <v>0</v>
      </c>
      <c r="M148" s="196"/>
    </row>
    <row r="149" spans="1:13" ht="21">
      <c r="A149" s="212"/>
      <c r="B149" s="213"/>
      <c r="C149" s="214"/>
      <c r="D149" s="215"/>
      <c r="E149" s="215" t="s">
        <v>133</v>
      </c>
      <c r="F149" s="291"/>
      <c r="G149" s="215"/>
      <c r="H149" s="292"/>
      <c r="I149" s="299">
        <f>SUM(I138:I148)</f>
        <v>6324</v>
      </c>
      <c r="J149" s="221"/>
      <c r="K149" s="303">
        <f>SUM(K138:K148)</f>
        <v>1277</v>
      </c>
      <c r="L149" s="303">
        <f>SUM(L138:L148)</f>
        <v>7601</v>
      </c>
      <c r="M149" s="223"/>
    </row>
    <row r="150" spans="1:13" ht="21" thickBot="1">
      <c r="A150" s="224"/>
      <c r="B150" s="213"/>
      <c r="C150" s="214"/>
      <c r="D150" s="215"/>
      <c r="E150" s="215" t="s">
        <v>134</v>
      </c>
      <c r="F150" s="291"/>
      <c r="G150" s="215"/>
      <c r="H150" s="292"/>
      <c r="I150" s="300">
        <f>SUM(I128+I149)</f>
        <v>36708</v>
      </c>
      <c r="J150" s="227"/>
      <c r="K150" s="300">
        <f>SUM(K128+K149)</f>
        <v>11495</v>
      </c>
      <c r="L150" s="300">
        <f>SUM(L128+L149)</f>
        <v>48203</v>
      </c>
      <c r="M150" s="228"/>
    </row>
    <row r="151" spans="1:13" ht="24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4">
      <c r="A152" s="113"/>
      <c r="B152" s="113"/>
      <c r="C152" s="113"/>
      <c r="D152" s="10"/>
      <c r="E152" s="707" t="s">
        <v>121</v>
      </c>
      <c r="F152" s="585"/>
      <c r="G152" s="585"/>
      <c r="H152" s="585"/>
      <c r="I152" s="707" t="s">
        <v>104</v>
      </c>
      <c r="J152" s="707"/>
      <c r="K152" s="707"/>
      <c r="L152" s="707"/>
      <c r="M152" s="30"/>
    </row>
    <row r="153" spans="1:13" ht="24">
      <c r="A153" s="113"/>
      <c r="B153" s="113"/>
      <c r="C153" s="113"/>
      <c r="D153" s="10"/>
      <c r="E153" s="585" t="s">
        <v>105</v>
      </c>
      <c r="F153" s="585"/>
      <c r="G153" s="585"/>
      <c r="H153" s="585"/>
      <c r="I153" s="585" t="s">
        <v>105</v>
      </c>
      <c r="J153" s="585"/>
      <c r="K153" s="585"/>
      <c r="L153" s="585"/>
      <c r="M153" s="30"/>
    </row>
    <row r="154" spans="1:13" ht="24">
      <c r="A154" s="113"/>
      <c r="B154" s="113"/>
      <c r="C154" s="113"/>
      <c r="D154" s="10"/>
      <c r="E154" s="169"/>
      <c r="F154" s="169"/>
      <c r="G154" s="169"/>
      <c r="H154" s="169"/>
      <c r="I154" s="585" t="s">
        <v>106</v>
      </c>
      <c r="J154" s="585"/>
      <c r="K154" s="585"/>
      <c r="L154" s="585"/>
      <c r="M154" s="30"/>
    </row>
    <row r="155" spans="1:13" ht="24">
      <c r="A155" s="586" t="s">
        <v>26</v>
      </c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130" t="s">
        <v>101</v>
      </c>
      <c r="M155" s="130"/>
    </row>
    <row r="156" spans="1:13" ht="24">
      <c r="A156" s="180" t="s">
        <v>81</v>
      </c>
      <c r="B156" s="180"/>
      <c r="C156" s="175"/>
      <c r="D156" s="175"/>
      <c r="E156" s="293" t="str">
        <f>+E46</f>
        <v>อาคาร ป.1ฉ./อาคาร สปช.105229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21" thickBot="1">
      <c r="A157" s="587" t="s">
        <v>0</v>
      </c>
      <c r="B157" s="587"/>
      <c r="C157" s="587"/>
      <c r="D157" s="293" t="str">
        <f>+D135</f>
        <v>โรงเรียน กกกกกกกกก</v>
      </c>
      <c r="E157" s="293"/>
      <c r="F157" s="175"/>
      <c r="G157" s="175"/>
      <c r="H157" s="175"/>
      <c r="I157" s="177" t="s">
        <v>102</v>
      </c>
      <c r="J157" s="294" t="str">
        <f>+J47</f>
        <v>สพม.43</v>
      </c>
      <c r="K157" s="294"/>
      <c r="L157" s="294"/>
      <c r="M157" s="178"/>
    </row>
    <row r="158" spans="1:13" ht="21" thickTop="1">
      <c r="A158" s="593" t="s">
        <v>3</v>
      </c>
      <c r="B158" s="600" t="s">
        <v>4</v>
      </c>
      <c r="C158" s="601"/>
      <c r="D158" s="601"/>
      <c r="E158" s="601"/>
      <c r="F158" s="604" t="s">
        <v>11</v>
      </c>
      <c r="G158" s="606" t="s">
        <v>13</v>
      </c>
      <c r="H158" s="595" t="s">
        <v>19</v>
      </c>
      <c r="I158" s="596"/>
      <c r="J158" s="595" t="s">
        <v>15</v>
      </c>
      <c r="K158" s="596"/>
      <c r="L158" s="611" t="s">
        <v>17</v>
      </c>
      <c r="M158" s="593" t="s">
        <v>5</v>
      </c>
    </row>
    <row r="159" spans="1:13" ht="21" thickBot="1">
      <c r="A159" s="594"/>
      <c r="B159" s="602"/>
      <c r="C159" s="603"/>
      <c r="D159" s="603"/>
      <c r="E159" s="603"/>
      <c r="F159" s="605"/>
      <c r="G159" s="607"/>
      <c r="H159" s="27" t="s">
        <v>27</v>
      </c>
      <c r="I159" s="27" t="s">
        <v>16</v>
      </c>
      <c r="J159" s="27" t="s">
        <v>27</v>
      </c>
      <c r="K159" s="27" t="s">
        <v>16</v>
      </c>
      <c r="L159" s="612"/>
      <c r="M159" s="594"/>
    </row>
    <row r="160" spans="1:13" ht="21" thickTop="1">
      <c r="A160" s="137"/>
      <c r="B160" s="608"/>
      <c r="C160" s="609"/>
      <c r="D160" s="609"/>
      <c r="E160" s="610"/>
      <c r="F160" s="138">
        <v>100</v>
      </c>
      <c r="G160" s="139"/>
      <c r="H160" s="140">
        <v>211</v>
      </c>
      <c r="I160" s="295">
        <f aca="true" t="shared" si="21" ref="I160:I170">SUM(H160)*$F160</f>
        <v>21100</v>
      </c>
      <c r="J160" s="142">
        <v>25</v>
      </c>
      <c r="K160" s="295">
        <f aca="true" t="shared" si="22" ref="K160:K167">SUM(J160)*$F160</f>
        <v>2500</v>
      </c>
      <c r="L160" s="297">
        <f aca="true" t="shared" si="23" ref="L160:L170">SUM(,I160,K160)</f>
        <v>23600</v>
      </c>
      <c r="M160" s="139"/>
    </row>
    <row r="161" spans="1:13" ht="21">
      <c r="A161" s="181"/>
      <c r="B161" s="580"/>
      <c r="C161" s="581"/>
      <c r="D161" s="581"/>
      <c r="E161" s="582"/>
      <c r="F161" s="148">
        <v>260</v>
      </c>
      <c r="G161" s="149"/>
      <c r="H161" s="150">
        <v>1234</v>
      </c>
      <c r="I161" s="295">
        <f t="shared" si="21"/>
        <v>320840</v>
      </c>
      <c r="J161" s="182">
        <v>27</v>
      </c>
      <c r="K161" s="295">
        <f t="shared" si="22"/>
        <v>7020</v>
      </c>
      <c r="L161" s="297">
        <f t="shared" si="23"/>
        <v>327860</v>
      </c>
      <c r="M161" s="149"/>
    </row>
    <row r="162" spans="1:13" ht="21">
      <c r="A162" s="183"/>
      <c r="B162" s="580"/>
      <c r="C162" s="581"/>
      <c r="D162" s="581"/>
      <c r="E162" s="582"/>
      <c r="F162" s="184"/>
      <c r="G162" s="185"/>
      <c r="H162" s="143"/>
      <c r="I162" s="295">
        <f t="shared" si="21"/>
        <v>0</v>
      </c>
      <c r="J162" s="186"/>
      <c r="K162" s="295">
        <f t="shared" si="22"/>
        <v>0</v>
      </c>
      <c r="L162" s="297">
        <f t="shared" si="23"/>
        <v>0</v>
      </c>
      <c r="M162" s="187"/>
    </row>
    <row r="163" spans="1:13" ht="21">
      <c r="A163" s="181"/>
      <c r="B163" s="597"/>
      <c r="C163" s="598"/>
      <c r="D163" s="598"/>
      <c r="E163" s="599"/>
      <c r="F163" s="184"/>
      <c r="G163" s="185"/>
      <c r="H163" s="143"/>
      <c r="I163" s="298">
        <f t="shared" si="21"/>
        <v>0</v>
      </c>
      <c r="J163" s="186"/>
      <c r="K163" s="298">
        <f t="shared" si="22"/>
        <v>0</v>
      </c>
      <c r="L163" s="301">
        <f t="shared" si="23"/>
        <v>0</v>
      </c>
      <c r="M163" s="187"/>
    </row>
    <row r="164" spans="1:13" ht="21">
      <c r="A164" s="190"/>
      <c r="B164" s="191"/>
      <c r="C164" s="192"/>
      <c r="D164" s="583"/>
      <c r="E164" s="584"/>
      <c r="F164" s="184"/>
      <c r="G164" s="185"/>
      <c r="H164" s="143"/>
      <c r="I164" s="295">
        <f t="shared" si="21"/>
        <v>0</v>
      </c>
      <c r="J164" s="195"/>
      <c r="K164" s="295">
        <f t="shared" si="22"/>
        <v>0</v>
      </c>
      <c r="L164" s="297">
        <f t="shared" si="23"/>
        <v>0</v>
      </c>
      <c r="M164" s="196"/>
    </row>
    <row r="165" spans="1:13" ht="21">
      <c r="A165" s="190"/>
      <c r="B165" s="191"/>
      <c r="C165" s="192"/>
      <c r="D165" s="583"/>
      <c r="E165" s="584"/>
      <c r="F165" s="197"/>
      <c r="G165" s="185"/>
      <c r="H165" s="143"/>
      <c r="I165" s="298">
        <f t="shared" si="21"/>
        <v>0</v>
      </c>
      <c r="J165" s="195"/>
      <c r="K165" s="295">
        <f t="shared" si="22"/>
        <v>0</v>
      </c>
      <c r="L165" s="301">
        <f t="shared" si="23"/>
        <v>0</v>
      </c>
      <c r="M165" s="196"/>
    </row>
    <row r="166" spans="1:13" ht="21">
      <c r="A166" s="190"/>
      <c r="B166" s="191"/>
      <c r="C166" s="192"/>
      <c r="D166" s="583"/>
      <c r="E166" s="584"/>
      <c r="F166" s="197"/>
      <c r="G166" s="185"/>
      <c r="H166" s="143"/>
      <c r="I166" s="295">
        <f t="shared" si="21"/>
        <v>0</v>
      </c>
      <c r="J166" s="195"/>
      <c r="K166" s="295">
        <f t="shared" si="22"/>
        <v>0</v>
      </c>
      <c r="L166" s="297">
        <f t="shared" si="23"/>
        <v>0</v>
      </c>
      <c r="M166" s="196"/>
    </row>
    <row r="167" spans="1:13" ht="21">
      <c r="A167" s="190"/>
      <c r="B167" s="191"/>
      <c r="C167" s="192"/>
      <c r="D167" s="583"/>
      <c r="E167" s="584"/>
      <c r="F167" s="184"/>
      <c r="G167" s="185"/>
      <c r="H167" s="143"/>
      <c r="I167" s="298">
        <f t="shared" si="21"/>
        <v>0</v>
      </c>
      <c r="J167" s="195"/>
      <c r="K167" s="298">
        <f t="shared" si="22"/>
        <v>0</v>
      </c>
      <c r="L167" s="301">
        <f t="shared" si="23"/>
        <v>0</v>
      </c>
      <c r="M167" s="196"/>
    </row>
    <row r="168" spans="1:13" ht="21">
      <c r="A168" s="181"/>
      <c r="B168" s="580"/>
      <c r="C168" s="581"/>
      <c r="D168" s="581"/>
      <c r="E168" s="582"/>
      <c r="F168" s="198"/>
      <c r="G168" s="199"/>
      <c r="H168" s="200"/>
      <c r="I168" s="295">
        <f t="shared" si="21"/>
        <v>0</v>
      </c>
      <c r="J168" s="201"/>
      <c r="K168" s="302">
        <f>SUM(K164:K167)</f>
        <v>0</v>
      </c>
      <c r="L168" s="297">
        <f t="shared" si="23"/>
        <v>0</v>
      </c>
      <c r="M168" s="196"/>
    </row>
    <row r="169" spans="1:13" ht="21">
      <c r="A169" s="190"/>
      <c r="B169" s="580"/>
      <c r="C169" s="581"/>
      <c r="D169" s="581"/>
      <c r="E169" s="582"/>
      <c r="F169" s="184"/>
      <c r="G169" s="185"/>
      <c r="H169" s="143"/>
      <c r="I169" s="298">
        <f t="shared" si="21"/>
        <v>0</v>
      </c>
      <c r="J169" s="186"/>
      <c r="K169" s="295">
        <f>SUM(J169)*$F169</f>
        <v>0</v>
      </c>
      <c r="L169" s="301">
        <f t="shared" si="23"/>
        <v>0</v>
      </c>
      <c r="M169" s="187"/>
    </row>
    <row r="170" spans="1:13" ht="21" thickBot="1">
      <c r="A170" s="190"/>
      <c r="B170" s="191"/>
      <c r="C170" s="192"/>
      <c r="D170" s="588"/>
      <c r="E170" s="589"/>
      <c r="F170" s="184"/>
      <c r="G170" s="185"/>
      <c r="H170" s="143"/>
      <c r="I170" s="295">
        <f t="shared" si="21"/>
        <v>0</v>
      </c>
      <c r="J170" s="195"/>
      <c r="K170" s="295">
        <f>SUM(J170)*$F170</f>
        <v>0</v>
      </c>
      <c r="L170" s="297">
        <f t="shared" si="23"/>
        <v>0</v>
      </c>
      <c r="M170" s="196"/>
    </row>
    <row r="171" spans="1:13" ht="21">
      <c r="A171" s="212"/>
      <c r="B171" s="213"/>
      <c r="C171" s="214"/>
      <c r="D171" s="215"/>
      <c r="E171" s="215" t="s">
        <v>137</v>
      </c>
      <c r="F171" s="291"/>
      <c r="G171" s="215"/>
      <c r="H171" s="292"/>
      <c r="I171" s="299">
        <f>SUM(I160:I170)</f>
        <v>341940</v>
      </c>
      <c r="J171" s="221"/>
      <c r="K171" s="303">
        <f>SUM(K160:K170)</f>
        <v>9520</v>
      </c>
      <c r="L171" s="303">
        <f>SUM(L160:L170)</f>
        <v>351460</v>
      </c>
      <c r="M171" s="223"/>
    </row>
    <row r="172" spans="1:13" ht="21" thickBot="1">
      <c r="A172" s="224"/>
      <c r="B172" s="213"/>
      <c r="C172" s="214"/>
      <c r="D172" s="215"/>
      <c r="E172" s="215" t="s">
        <v>138</v>
      </c>
      <c r="F172" s="291"/>
      <c r="G172" s="215"/>
      <c r="H172" s="292"/>
      <c r="I172" s="300">
        <f>SUM(I150+I171)</f>
        <v>378648</v>
      </c>
      <c r="J172" s="227"/>
      <c r="K172" s="300">
        <f>SUM(K150+K171)</f>
        <v>21015</v>
      </c>
      <c r="L172" s="300">
        <f>SUM(L150+L171)</f>
        <v>399663</v>
      </c>
      <c r="M172" s="228"/>
    </row>
    <row r="173" spans="1:13" ht="24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4">
      <c r="A174" s="113"/>
      <c r="B174" s="113"/>
      <c r="C174" s="113"/>
      <c r="D174" s="10"/>
      <c r="E174" s="707" t="s">
        <v>121</v>
      </c>
      <c r="F174" s="585"/>
      <c r="G174" s="585"/>
      <c r="H174" s="585"/>
      <c r="I174" s="707" t="s">
        <v>104</v>
      </c>
      <c r="J174" s="707"/>
      <c r="K174" s="707"/>
      <c r="L174" s="707"/>
      <c r="M174" s="30"/>
    </row>
    <row r="175" spans="1:13" ht="24">
      <c r="A175" s="113"/>
      <c r="B175" s="113"/>
      <c r="C175" s="113"/>
      <c r="D175" s="10"/>
      <c r="E175" s="585" t="s">
        <v>105</v>
      </c>
      <c r="F175" s="585"/>
      <c r="G175" s="585"/>
      <c r="H175" s="585"/>
      <c r="I175" s="585" t="s">
        <v>105</v>
      </c>
      <c r="J175" s="585"/>
      <c r="K175" s="585"/>
      <c r="L175" s="585"/>
      <c r="M175" s="30"/>
    </row>
    <row r="176" spans="1:13" ht="24">
      <c r="A176" s="113"/>
      <c r="B176" s="113"/>
      <c r="C176" s="113"/>
      <c r="D176" s="10"/>
      <c r="E176" s="169"/>
      <c r="F176" s="169"/>
      <c r="G176" s="169"/>
      <c r="H176" s="169"/>
      <c r="I176" s="585" t="s">
        <v>106</v>
      </c>
      <c r="J176" s="585"/>
      <c r="K176" s="585"/>
      <c r="L176" s="585"/>
      <c r="M176" s="30"/>
    </row>
    <row r="177" spans="1:13" ht="24">
      <c r="A177" s="586" t="s">
        <v>26</v>
      </c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130" t="s">
        <v>101</v>
      </c>
      <c r="M177" s="130"/>
    </row>
    <row r="178" spans="1:13" ht="24">
      <c r="A178" s="180" t="s">
        <v>81</v>
      </c>
      <c r="B178" s="180"/>
      <c r="C178" s="175"/>
      <c r="D178" s="175"/>
      <c r="E178" s="293" t="str">
        <f>+E68</f>
        <v>อาคาร ป.1ฉ./อาคาร สปช.105229</v>
      </c>
      <c r="F178" s="170"/>
      <c r="G178" s="171"/>
      <c r="H178" s="172"/>
      <c r="I178" s="176"/>
      <c r="J178" s="175"/>
      <c r="K178" s="175"/>
      <c r="L178" s="175"/>
      <c r="M178" s="175"/>
    </row>
    <row r="179" spans="1:13" ht="21" thickBot="1">
      <c r="A179" s="587" t="s">
        <v>0</v>
      </c>
      <c r="B179" s="587"/>
      <c r="C179" s="587"/>
      <c r="D179" s="293" t="str">
        <f>+D157</f>
        <v>โรงเรียน กกกกกกกกก</v>
      </c>
      <c r="E179" s="293"/>
      <c r="F179" s="175"/>
      <c r="G179" s="175"/>
      <c r="H179" s="175"/>
      <c r="I179" s="177" t="s">
        <v>102</v>
      </c>
      <c r="J179" s="294" t="str">
        <f>+J69</f>
        <v>สพม.43</v>
      </c>
      <c r="K179" s="294"/>
      <c r="L179" s="294"/>
      <c r="M179" s="178"/>
    </row>
    <row r="180" spans="1:13" ht="21" thickTop="1">
      <c r="A180" s="593" t="s">
        <v>3</v>
      </c>
      <c r="B180" s="600" t="s">
        <v>4</v>
      </c>
      <c r="C180" s="601"/>
      <c r="D180" s="601"/>
      <c r="E180" s="601"/>
      <c r="F180" s="604" t="s">
        <v>11</v>
      </c>
      <c r="G180" s="606" t="s">
        <v>13</v>
      </c>
      <c r="H180" s="595" t="s">
        <v>19</v>
      </c>
      <c r="I180" s="596"/>
      <c r="J180" s="595" t="s">
        <v>15</v>
      </c>
      <c r="K180" s="596"/>
      <c r="L180" s="611" t="s">
        <v>17</v>
      </c>
      <c r="M180" s="593" t="s">
        <v>5</v>
      </c>
    </row>
    <row r="181" spans="1:13" ht="21" thickBot="1">
      <c r="A181" s="594"/>
      <c r="B181" s="602"/>
      <c r="C181" s="603"/>
      <c r="D181" s="603"/>
      <c r="E181" s="603"/>
      <c r="F181" s="605"/>
      <c r="G181" s="607"/>
      <c r="H181" s="27" t="s">
        <v>27</v>
      </c>
      <c r="I181" s="27" t="s">
        <v>16</v>
      </c>
      <c r="J181" s="27" t="s">
        <v>27</v>
      </c>
      <c r="K181" s="27" t="s">
        <v>16</v>
      </c>
      <c r="L181" s="612"/>
      <c r="M181" s="594"/>
    </row>
    <row r="182" spans="1:13" ht="21" thickTop="1">
      <c r="A182" s="137"/>
      <c r="B182" s="608"/>
      <c r="C182" s="609"/>
      <c r="D182" s="609"/>
      <c r="E182" s="610"/>
      <c r="F182" s="138">
        <v>123</v>
      </c>
      <c r="G182" s="139"/>
      <c r="H182" s="140">
        <v>211</v>
      </c>
      <c r="I182" s="295">
        <f aca="true" t="shared" si="24" ref="I182:I192">SUM(H182)*$F182</f>
        <v>25953</v>
      </c>
      <c r="J182" s="142">
        <v>26</v>
      </c>
      <c r="K182" s="295">
        <f aca="true" t="shared" si="25" ref="K182:K189">SUM(J182)*$F182</f>
        <v>3198</v>
      </c>
      <c r="L182" s="297">
        <f aca="true" t="shared" si="26" ref="L182:L192">SUM(,I182,K182)</f>
        <v>29151</v>
      </c>
      <c r="M182" s="139"/>
    </row>
    <row r="183" spans="1:13" ht="21">
      <c r="A183" s="181"/>
      <c r="B183" s="580"/>
      <c r="C183" s="581"/>
      <c r="D183" s="581"/>
      <c r="E183" s="582"/>
      <c r="F183" s="148">
        <v>234</v>
      </c>
      <c r="G183" s="149"/>
      <c r="H183" s="150">
        <v>1234</v>
      </c>
      <c r="I183" s="295">
        <f t="shared" si="24"/>
        <v>288756</v>
      </c>
      <c r="J183" s="182">
        <v>29</v>
      </c>
      <c r="K183" s="295">
        <f t="shared" si="25"/>
        <v>6786</v>
      </c>
      <c r="L183" s="297">
        <f t="shared" si="26"/>
        <v>295542</v>
      </c>
      <c r="M183" s="149"/>
    </row>
    <row r="184" spans="1:13" ht="21">
      <c r="A184" s="183"/>
      <c r="B184" s="580"/>
      <c r="C184" s="581"/>
      <c r="D184" s="581"/>
      <c r="E184" s="582"/>
      <c r="F184" s="184"/>
      <c r="G184" s="185"/>
      <c r="H184" s="143"/>
      <c r="I184" s="295">
        <f t="shared" si="24"/>
        <v>0</v>
      </c>
      <c r="J184" s="186"/>
      <c r="K184" s="295">
        <f t="shared" si="25"/>
        <v>0</v>
      </c>
      <c r="L184" s="297">
        <f t="shared" si="26"/>
        <v>0</v>
      </c>
      <c r="M184" s="187"/>
    </row>
    <row r="185" spans="1:13" ht="21">
      <c r="A185" s="181"/>
      <c r="B185" s="597"/>
      <c r="C185" s="598"/>
      <c r="D185" s="598"/>
      <c r="E185" s="599"/>
      <c r="F185" s="184"/>
      <c r="G185" s="185"/>
      <c r="H185" s="143"/>
      <c r="I185" s="298">
        <f t="shared" si="24"/>
        <v>0</v>
      </c>
      <c r="J185" s="186"/>
      <c r="K185" s="298">
        <f t="shared" si="25"/>
        <v>0</v>
      </c>
      <c r="L185" s="301">
        <f t="shared" si="26"/>
        <v>0</v>
      </c>
      <c r="M185" s="187"/>
    </row>
    <row r="186" spans="1:13" ht="21">
      <c r="A186" s="190"/>
      <c r="B186" s="191"/>
      <c r="C186" s="192"/>
      <c r="D186" s="583"/>
      <c r="E186" s="584"/>
      <c r="F186" s="184"/>
      <c r="G186" s="185"/>
      <c r="H186" s="143"/>
      <c r="I186" s="295">
        <f t="shared" si="24"/>
        <v>0</v>
      </c>
      <c r="J186" s="195"/>
      <c r="K186" s="295">
        <f t="shared" si="25"/>
        <v>0</v>
      </c>
      <c r="L186" s="297">
        <f t="shared" si="26"/>
        <v>0</v>
      </c>
      <c r="M186" s="196"/>
    </row>
    <row r="187" spans="1:13" ht="21">
      <c r="A187" s="190"/>
      <c r="B187" s="191"/>
      <c r="C187" s="192"/>
      <c r="D187" s="583"/>
      <c r="E187" s="584"/>
      <c r="F187" s="197"/>
      <c r="G187" s="185"/>
      <c r="H187" s="143"/>
      <c r="I187" s="298">
        <f t="shared" si="24"/>
        <v>0</v>
      </c>
      <c r="J187" s="195"/>
      <c r="K187" s="295">
        <f t="shared" si="25"/>
        <v>0</v>
      </c>
      <c r="L187" s="301">
        <f t="shared" si="26"/>
        <v>0</v>
      </c>
      <c r="M187" s="196"/>
    </row>
    <row r="188" spans="1:13" ht="21">
      <c r="A188" s="190"/>
      <c r="B188" s="191"/>
      <c r="C188" s="192"/>
      <c r="D188" s="583"/>
      <c r="E188" s="584"/>
      <c r="F188" s="197"/>
      <c r="G188" s="185"/>
      <c r="H188" s="143"/>
      <c r="I188" s="295">
        <f t="shared" si="24"/>
        <v>0</v>
      </c>
      <c r="J188" s="195"/>
      <c r="K188" s="295">
        <f t="shared" si="25"/>
        <v>0</v>
      </c>
      <c r="L188" s="297">
        <f t="shared" si="26"/>
        <v>0</v>
      </c>
      <c r="M188" s="196"/>
    </row>
    <row r="189" spans="1:13" ht="21">
      <c r="A189" s="190"/>
      <c r="B189" s="191"/>
      <c r="C189" s="192"/>
      <c r="D189" s="583"/>
      <c r="E189" s="584"/>
      <c r="F189" s="184"/>
      <c r="G189" s="185"/>
      <c r="H189" s="143"/>
      <c r="I189" s="298">
        <f t="shared" si="24"/>
        <v>0</v>
      </c>
      <c r="J189" s="195"/>
      <c r="K189" s="298">
        <f t="shared" si="25"/>
        <v>0</v>
      </c>
      <c r="L189" s="301">
        <f t="shared" si="26"/>
        <v>0</v>
      </c>
      <c r="M189" s="196"/>
    </row>
    <row r="190" spans="1:13" ht="21">
      <c r="A190" s="181"/>
      <c r="B190" s="580"/>
      <c r="C190" s="581"/>
      <c r="D190" s="581"/>
      <c r="E190" s="582"/>
      <c r="F190" s="198"/>
      <c r="G190" s="199"/>
      <c r="H190" s="200"/>
      <c r="I190" s="295">
        <f t="shared" si="24"/>
        <v>0</v>
      </c>
      <c r="J190" s="201"/>
      <c r="K190" s="302">
        <f>SUM(K186:K189)</f>
        <v>0</v>
      </c>
      <c r="L190" s="297">
        <f t="shared" si="26"/>
        <v>0</v>
      </c>
      <c r="M190" s="196"/>
    </row>
    <row r="191" spans="1:13" ht="21">
      <c r="A191" s="190"/>
      <c r="B191" s="580"/>
      <c r="C191" s="581"/>
      <c r="D191" s="581"/>
      <c r="E191" s="582"/>
      <c r="F191" s="184"/>
      <c r="G191" s="185"/>
      <c r="H191" s="143"/>
      <c r="I191" s="298">
        <f t="shared" si="24"/>
        <v>0</v>
      </c>
      <c r="J191" s="186"/>
      <c r="K191" s="295">
        <f>SUM(J191)*$F191</f>
        <v>0</v>
      </c>
      <c r="L191" s="301">
        <f t="shared" si="26"/>
        <v>0</v>
      </c>
      <c r="M191" s="187"/>
    </row>
    <row r="192" spans="1:13" ht="21" thickBot="1">
      <c r="A192" s="190"/>
      <c r="B192" s="191"/>
      <c r="C192" s="192"/>
      <c r="D192" s="588"/>
      <c r="E192" s="589"/>
      <c r="F192" s="184"/>
      <c r="G192" s="185"/>
      <c r="H192" s="143"/>
      <c r="I192" s="295">
        <f t="shared" si="24"/>
        <v>0</v>
      </c>
      <c r="J192" s="195"/>
      <c r="K192" s="295">
        <f>SUM(J192)*$F192</f>
        <v>0</v>
      </c>
      <c r="L192" s="297">
        <f t="shared" si="26"/>
        <v>0</v>
      </c>
      <c r="M192" s="196"/>
    </row>
    <row r="193" spans="1:13" ht="21">
      <c r="A193" s="212"/>
      <c r="B193" s="213"/>
      <c r="C193" s="214"/>
      <c r="D193" s="215"/>
      <c r="E193" s="215" t="s">
        <v>139</v>
      </c>
      <c r="F193" s="291"/>
      <c r="G193" s="215"/>
      <c r="H193" s="292"/>
      <c r="I193" s="299">
        <f>SUM(I182:I192)</f>
        <v>314709</v>
      </c>
      <c r="J193" s="221"/>
      <c r="K193" s="303">
        <f>SUM(K182:K192)</f>
        <v>9984</v>
      </c>
      <c r="L193" s="303">
        <f>SUM(L182:L192)</f>
        <v>324693</v>
      </c>
      <c r="M193" s="223"/>
    </row>
    <row r="194" spans="1:13" ht="21" thickBot="1">
      <c r="A194" s="224"/>
      <c r="B194" s="213"/>
      <c r="C194" s="214"/>
      <c r="D194" s="215"/>
      <c r="E194" s="215" t="s">
        <v>140</v>
      </c>
      <c r="F194" s="291"/>
      <c r="G194" s="215"/>
      <c r="H194" s="292"/>
      <c r="I194" s="300">
        <f>SUM(I172+I193)</f>
        <v>693357</v>
      </c>
      <c r="J194" s="227"/>
      <c r="K194" s="300">
        <f>SUM(K172+K193)</f>
        <v>30999</v>
      </c>
      <c r="L194" s="300">
        <f>SUM(L172+L193)</f>
        <v>724356</v>
      </c>
      <c r="M194" s="228"/>
    </row>
    <row r="195" spans="1:13" ht="24">
      <c r="A195" s="113"/>
      <c r="B195" s="113"/>
      <c r="C195" s="113"/>
      <c r="D195" s="10"/>
      <c r="E195" s="113"/>
      <c r="F195" s="30"/>
      <c r="G195" s="30"/>
      <c r="H195" s="30"/>
      <c r="I195" s="29"/>
      <c r="J195" s="29"/>
      <c r="K195" s="29"/>
      <c r="L195" s="29"/>
      <c r="M195" s="30"/>
    </row>
    <row r="196" spans="1:13" ht="24">
      <c r="A196" s="113"/>
      <c r="B196" s="113"/>
      <c r="C196" s="113"/>
      <c r="D196" s="10"/>
      <c r="E196" s="707" t="s">
        <v>121</v>
      </c>
      <c r="F196" s="585"/>
      <c r="G196" s="585"/>
      <c r="H196" s="585"/>
      <c r="I196" s="707" t="s">
        <v>104</v>
      </c>
      <c r="J196" s="707"/>
      <c r="K196" s="707"/>
      <c r="L196" s="707"/>
      <c r="M196" s="30"/>
    </row>
    <row r="197" spans="1:13" ht="24">
      <c r="A197" s="113"/>
      <c r="B197" s="113"/>
      <c r="C197" s="113"/>
      <c r="D197" s="10"/>
      <c r="E197" s="585" t="s">
        <v>105</v>
      </c>
      <c r="F197" s="585"/>
      <c r="G197" s="585"/>
      <c r="H197" s="585"/>
      <c r="I197" s="585" t="s">
        <v>105</v>
      </c>
      <c r="J197" s="585"/>
      <c r="K197" s="585"/>
      <c r="L197" s="585"/>
      <c r="M197" s="30"/>
    </row>
    <row r="198" spans="1:13" ht="24">
      <c r="A198" s="113"/>
      <c r="B198" s="113"/>
      <c r="C198" s="113"/>
      <c r="D198" s="10"/>
      <c r="E198" s="169"/>
      <c r="F198" s="169"/>
      <c r="G198" s="169"/>
      <c r="H198" s="169"/>
      <c r="I198" s="585" t="s">
        <v>106</v>
      </c>
      <c r="J198" s="585"/>
      <c r="K198" s="585"/>
      <c r="L198" s="585"/>
      <c r="M198" s="30"/>
    </row>
  </sheetData>
  <sheetProtection/>
  <mergeCells count="238">
    <mergeCell ref="I198:L198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+'ปร.4เก้าหน้า'!E2</f>
        <v>อาคาร ป.1ฉ./อาคาร สปช.105229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+'ปร.4เก้าหน้า'!D3</f>
        <v>โรงเรียน กกกกกกกกก</v>
      </c>
      <c r="F3" s="306"/>
      <c r="G3" s="306"/>
      <c r="H3" s="306"/>
      <c r="I3" s="306"/>
      <c r="J3" s="15" t="s">
        <v>166</v>
      </c>
      <c r="K3" s="733" t="s">
        <v>164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+'ปร.4เก้าหน้า'!J3</f>
        <v>สพม.43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9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+'ปร.4เก้าหน้า'!K4</f>
        <v>26สค58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130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+'ปร.4เก้าหน้า'!L194</f>
        <v>724356</v>
      </c>
      <c r="J10" s="312">
        <v>1.2726</v>
      </c>
      <c r="K10" s="311">
        <f>I10*J10</f>
        <v>921815.4456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921815.4456</v>
      </c>
      <c r="L18" s="33"/>
    </row>
    <row r="19" spans="1:12" ht="24.75" thickBot="1">
      <c r="A19" s="643" t="str">
        <f>"("&amp;_xlfn.BAHTTEXT(K19)&amp;")"</f>
        <v>(เก้าแสนสองหมื่นหนึ่งพันแปดร้อยบาทถ้วน)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921800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/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131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/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131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/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131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/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131</v>
      </c>
      <c r="H29" s="632"/>
      <c r="I29" s="632"/>
      <c r="J29" s="723" t="s">
        <v>122</v>
      </c>
      <c r="K29" s="723"/>
      <c r="L29" s="723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+'ปร.4เก้าหน้า'!E2</f>
        <v>อาคาร ป.1ฉ./อาคาร สปช.105229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+'ปร.4เก้าหน้า'!D3</f>
        <v>โรงเรียน กกกกกกกกก</v>
      </c>
      <c r="E3" s="739"/>
      <c r="F3" s="739"/>
      <c r="G3" s="740" t="s">
        <v>166</v>
      </c>
      <c r="H3" s="740"/>
      <c r="I3" s="655" t="str">
        <f>+'ปร.5เก้าหน้า'!K3</f>
        <v>งงงงงงง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+'ปร.4เก้าหน้า'!J3</f>
        <v>สพม.43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7" t="s">
        <v>11</v>
      </c>
      <c r="H5" s="667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+'ปร.4เก้าหน้า'!K4</f>
        <v>26สค58</v>
      </c>
      <c r="F6" s="336"/>
      <c r="G6" s="665"/>
      <c r="H6" s="665"/>
      <c r="I6" s="665"/>
      <c r="J6" s="645"/>
      <c r="K6" s="645"/>
    </row>
    <row r="7" spans="1:11" ht="24.75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4.75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4.75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+'ปร.5เก้าหน้า'!K19</f>
        <v>921800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921800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(เก้าแสนสองหมื่นหนึ่งพันแปดร้อยบาทถ้วน)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737" t="s">
        <v>132</v>
      </c>
      <c r="F24" s="737"/>
      <c r="G24" s="553"/>
      <c r="H24" s="553"/>
      <c r="I24" s="36"/>
      <c r="J24" s="36"/>
      <c r="K24" s="6"/>
    </row>
    <row r="25" spans="1:11" ht="24">
      <c r="A25" s="546" t="s">
        <v>74</v>
      </c>
      <c r="B25" s="546"/>
      <c r="C25" s="546"/>
      <c r="D25" s="546"/>
      <c r="E25" s="519"/>
      <c r="F25" s="519"/>
      <c r="G25" s="36" t="s">
        <v>75</v>
      </c>
      <c r="H25" s="6"/>
      <c r="I25" s="37"/>
      <c r="J25" s="37"/>
      <c r="K25" s="6"/>
    </row>
    <row r="26" spans="1:11" ht="24">
      <c r="A26" s="6"/>
      <c r="B26" s="520"/>
      <c r="C26" s="520"/>
      <c r="D26" s="520"/>
      <c r="E26" s="737" t="s">
        <v>135</v>
      </c>
      <c r="F26" s="737"/>
      <c r="G26" s="37"/>
      <c r="H26" s="6"/>
      <c r="I26" s="36"/>
      <c r="J26" s="36"/>
      <c r="K26" s="6"/>
    </row>
    <row r="27" spans="1:11" ht="24">
      <c r="A27" s="546" t="s">
        <v>74</v>
      </c>
      <c r="B27" s="546"/>
      <c r="C27" s="546"/>
      <c r="D27" s="546"/>
      <c r="E27" s="519"/>
      <c r="F27" s="519"/>
      <c r="G27" s="36" t="s">
        <v>86</v>
      </c>
      <c r="H27" s="36"/>
      <c r="I27" s="36"/>
      <c r="J27" s="36"/>
      <c r="K27" s="36"/>
    </row>
    <row r="28" spans="1:11" ht="24">
      <c r="A28" s="6"/>
      <c r="B28" s="520"/>
      <c r="C28" s="520"/>
      <c r="D28" s="520"/>
      <c r="E28" s="737" t="s">
        <v>135</v>
      </c>
      <c r="F28" s="737"/>
      <c r="G28" s="634" t="s">
        <v>122</v>
      </c>
      <c r="H28" s="634"/>
      <c r="I28" s="634"/>
      <c r="J28" s="110"/>
      <c r="K28" s="110"/>
    </row>
    <row r="29" spans="1:11" ht="24">
      <c r="A29" s="546" t="s">
        <v>76</v>
      </c>
      <c r="B29" s="546"/>
      <c r="C29" s="546"/>
      <c r="D29" s="546"/>
      <c r="E29" s="519"/>
      <c r="F29" s="519"/>
      <c r="G29" s="111" t="s">
        <v>87</v>
      </c>
      <c r="H29" s="111"/>
      <c r="I29" s="111"/>
      <c r="J29" s="36"/>
      <c r="K29" s="36"/>
    </row>
    <row r="30" spans="1:11" ht="24">
      <c r="A30" s="6"/>
      <c r="B30" s="520"/>
      <c r="C30" s="520"/>
      <c r="D30" s="520"/>
      <c r="E30" s="737" t="s">
        <v>136</v>
      </c>
      <c r="F30" s="737"/>
      <c r="G30" s="634" t="s">
        <v>122</v>
      </c>
      <c r="H30" s="634"/>
      <c r="I30" s="634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30" t="s">
        <v>143</v>
      </c>
      <c r="F2" s="170"/>
      <c r="G2" s="171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30" t="s">
        <v>144</v>
      </c>
      <c r="E3" s="230"/>
      <c r="F3" s="175"/>
      <c r="G3" s="175"/>
      <c r="H3" s="175"/>
      <c r="I3" s="177" t="s">
        <v>102</v>
      </c>
      <c r="J3" s="231" t="s">
        <v>82</v>
      </c>
      <c r="K3" s="231"/>
      <c r="L3" s="178"/>
      <c r="M3" s="178"/>
    </row>
    <row r="4" spans="1:13" ht="21" thickBot="1">
      <c r="A4" s="621" t="s">
        <v>7</v>
      </c>
      <c r="B4" s="621"/>
      <c r="C4" s="621"/>
      <c r="D4" s="615" t="s">
        <v>114</v>
      </c>
      <c r="E4" s="615"/>
      <c r="F4" s="615"/>
      <c r="G4" s="615"/>
      <c r="H4" s="615"/>
      <c r="I4" s="616" t="s">
        <v>2</v>
      </c>
      <c r="J4" s="616"/>
      <c r="K4" s="232" t="s">
        <v>154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2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17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2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17">SUM(J8)*$F8</f>
        <v>224</v>
      </c>
      <c r="L8" s="297">
        <f aca="true" t="shared" si="2" ref="L8:L17">SUM(,I8,K8)</f>
        <v>434</v>
      </c>
      <c r="M8" s="139"/>
    </row>
    <row r="9" spans="1:13" ht="2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2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2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2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2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2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2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21">
      <c r="A16" s="147"/>
      <c r="B16" s="717"/>
      <c r="C16" s="718"/>
      <c r="D16" s="718"/>
      <c r="E16" s="719"/>
      <c r="F16" s="148"/>
      <c r="G16" s="149"/>
      <c r="H16" s="150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ht="21" thickBot="1">
      <c r="A17" s="156"/>
      <c r="B17" s="720"/>
      <c r="C17" s="721"/>
      <c r="D17" s="721"/>
      <c r="E17" s="722"/>
      <c r="F17" s="157"/>
      <c r="G17" s="158"/>
      <c r="H17" s="159"/>
      <c r="I17" s="295">
        <f t="shared" si="0"/>
        <v>0</v>
      </c>
      <c r="J17" s="159"/>
      <c r="K17" s="295">
        <f t="shared" si="1"/>
        <v>0</v>
      </c>
      <c r="L17" s="297">
        <f t="shared" si="2"/>
        <v>0</v>
      </c>
      <c r="M17" s="158"/>
    </row>
    <row r="18" spans="1:13" ht="21.75" thickBot="1" thickTop="1">
      <c r="A18" s="711" t="s">
        <v>14</v>
      </c>
      <c r="B18" s="712"/>
      <c r="C18" s="712"/>
      <c r="D18" s="712"/>
      <c r="E18" s="712"/>
      <c r="F18" s="712"/>
      <c r="G18" s="712"/>
      <c r="H18" s="713"/>
      <c r="I18" s="296">
        <f>SUM(I7:I17)</f>
        <v>342</v>
      </c>
      <c r="J18" s="160"/>
      <c r="K18" s="296">
        <f>SUM(K7:K17)</f>
        <v>367</v>
      </c>
      <c r="L18" s="296">
        <f>SUM(L7:L17)</f>
        <v>709</v>
      </c>
      <c r="M18" s="161"/>
    </row>
    <row r="19" spans="1:13" ht="24.75" thickTop="1">
      <c r="A19" s="113"/>
      <c r="B19" s="113"/>
      <c r="C19" s="113"/>
      <c r="D19" s="10"/>
      <c r="E19" s="113"/>
      <c r="F19" s="30"/>
      <c r="G19" s="30"/>
      <c r="H19" s="30"/>
      <c r="I19" s="29"/>
      <c r="J19" s="29"/>
      <c r="K19" s="29"/>
      <c r="L19" s="29"/>
      <c r="M19" s="30"/>
    </row>
    <row r="20" spans="1:13" ht="24">
      <c r="A20" s="113"/>
      <c r="B20" s="113"/>
      <c r="C20" s="113"/>
      <c r="D20" s="10"/>
      <c r="E20" s="707" t="s">
        <v>121</v>
      </c>
      <c r="F20" s="585"/>
      <c r="G20" s="585"/>
      <c r="H20" s="585"/>
      <c r="I20" s="707" t="s">
        <v>104</v>
      </c>
      <c r="J20" s="707"/>
      <c r="K20" s="707"/>
      <c r="L20" s="707"/>
      <c r="M20" s="30"/>
    </row>
    <row r="21" spans="1:13" ht="24">
      <c r="A21" s="113"/>
      <c r="B21" s="113"/>
      <c r="C21" s="113"/>
      <c r="D21" s="10"/>
      <c r="E21" s="585" t="s">
        <v>105</v>
      </c>
      <c r="F21" s="585"/>
      <c r="G21" s="585"/>
      <c r="H21" s="585"/>
      <c r="I21" s="585" t="s">
        <v>105</v>
      </c>
      <c r="J21" s="585"/>
      <c r="K21" s="585"/>
      <c r="L21" s="585"/>
      <c r="M21" s="30"/>
    </row>
    <row r="22" spans="1:13" ht="24">
      <c r="A22" s="113"/>
      <c r="B22" s="113"/>
      <c r="C22" s="113"/>
      <c r="D22" s="10"/>
      <c r="E22" s="169"/>
      <c r="F22" s="169"/>
      <c r="G22" s="169"/>
      <c r="H22" s="169"/>
      <c r="I22" s="585" t="s">
        <v>106</v>
      </c>
      <c r="J22" s="585"/>
      <c r="K22" s="585"/>
      <c r="L22" s="585"/>
      <c r="M22" s="30"/>
    </row>
    <row r="23" spans="1:13" ht="24">
      <c r="A23" s="586" t="s">
        <v>26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130" t="s">
        <v>101</v>
      </c>
      <c r="M23" s="130"/>
    </row>
    <row r="24" spans="1:13" ht="24">
      <c r="A24" s="180" t="s">
        <v>81</v>
      </c>
      <c r="B24" s="180"/>
      <c r="C24" s="175"/>
      <c r="D24" s="175"/>
      <c r="E24" s="293" t="str">
        <f>+E2</f>
        <v>ป.1ฉ</v>
      </c>
      <c r="F24" s="170"/>
      <c r="G24" s="171"/>
      <c r="H24" s="172"/>
      <c r="I24" s="176"/>
      <c r="J24" s="175"/>
      <c r="K24" s="175"/>
      <c r="L24" s="175"/>
      <c r="M24" s="175"/>
    </row>
    <row r="25" spans="1:13" ht="21" thickBot="1">
      <c r="A25" s="587" t="s">
        <v>0</v>
      </c>
      <c r="B25" s="587"/>
      <c r="C25" s="587"/>
      <c r="D25" s="293" t="str">
        <f>+D3</f>
        <v>โรงเรียน กกกก</v>
      </c>
      <c r="E25" s="293"/>
      <c r="F25" s="175"/>
      <c r="G25" s="175"/>
      <c r="H25" s="175"/>
      <c r="I25" s="177" t="s">
        <v>102</v>
      </c>
      <c r="J25" s="294" t="str">
        <f>+J3</f>
        <v>สพป.ลพบุรี เขต 1</v>
      </c>
      <c r="K25" s="294"/>
      <c r="L25" s="294"/>
      <c r="M25" s="178"/>
    </row>
    <row r="26" spans="1:13" ht="21" thickTop="1">
      <c r="A26" s="593" t="s">
        <v>3</v>
      </c>
      <c r="B26" s="600" t="s">
        <v>4</v>
      </c>
      <c r="C26" s="601"/>
      <c r="D26" s="601"/>
      <c r="E26" s="601"/>
      <c r="F26" s="604" t="s">
        <v>11</v>
      </c>
      <c r="G26" s="606" t="s">
        <v>13</v>
      </c>
      <c r="H26" s="595" t="s">
        <v>19</v>
      </c>
      <c r="I26" s="596"/>
      <c r="J26" s="595" t="s">
        <v>15</v>
      </c>
      <c r="K26" s="596"/>
      <c r="L26" s="611" t="s">
        <v>17</v>
      </c>
      <c r="M26" s="593" t="s">
        <v>5</v>
      </c>
    </row>
    <row r="27" spans="1:13" ht="21" thickBot="1">
      <c r="A27" s="594"/>
      <c r="B27" s="602"/>
      <c r="C27" s="603"/>
      <c r="D27" s="603"/>
      <c r="E27" s="603"/>
      <c r="F27" s="605"/>
      <c r="G27" s="607"/>
      <c r="H27" s="27" t="s">
        <v>27</v>
      </c>
      <c r="I27" s="27" t="s">
        <v>16</v>
      </c>
      <c r="J27" s="27" t="s">
        <v>27</v>
      </c>
      <c r="K27" s="27" t="s">
        <v>16</v>
      </c>
      <c r="L27" s="612"/>
      <c r="M27" s="594"/>
    </row>
    <row r="28" spans="1:13" ht="21" thickTop="1">
      <c r="A28" s="137"/>
      <c r="B28" s="608"/>
      <c r="C28" s="609"/>
      <c r="D28" s="609"/>
      <c r="E28" s="610"/>
      <c r="F28" s="138">
        <v>17</v>
      </c>
      <c r="G28" s="139"/>
      <c r="H28" s="140">
        <v>18</v>
      </c>
      <c r="I28" s="295">
        <f aca="true" t="shared" si="3" ref="I28:I38">SUM(H28)*$F28</f>
        <v>306</v>
      </c>
      <c r="J28" s="142">
        <v>19</v>
      </c>
      <c r="K28" s="295">
        <f aca="true" t="shared" si="4" ref="K28:K35">SUM(J28)*$F28</f>
        <v>323</v>
      </c>
      <c r="L28" s="297">
        <f aca="true" t="shared" si="5" ref="L28:L38">SUM(,I28,K28)</f>
        <v>629</v>
      </c>
      <c r="M28" s="139"/>
    </row>
    <row r="29" spans="1:13" ht="21">
      <c r="A29" s="181"/>
      <c r="B29" s="580"/>
      <c r="C29" s="581"/>
      <c r="D29" s="581"/>
      <c r="E29" s="582"/>
      <c r="F29" s="148">
        <v>20</v>
      </c>
      <c r="G29" s="149"/>
      <c r="H29" s="150">
        <v>222</v>
      </c>
      <c r="I29" s="295">
        <f t="shared" si="3"/>
        <v>4440</v>
      </c>
      <c r="J29" s="182">
        <v>221</v>
      </c>
      <c r="K29" s="295">
        <f t="shared" si="4"/>
        <v>4420</v>
      </c>
      <c r="L29" s="297">
        <f t="shared" si="5"/>
        <v>8860</v>
      </c>
      <c r="M29" s="149"/>
    </row>
    <row r="30" spans="1:13" ht="21">
      <c r="A30" s="183"/>
      <c r="B30" s="580"/>
      <c r="C30" s="581"/>
      <c r="D30" s="581"/>
      <c r="E30" s="582"/>
      <c r="F30" s="184"/>
      <c r="G30" s="185"/>
      <c r="H30" s="143"/>
      <c r="I30" s="295">
        <f t="shared" si="3"/>
        <v>0</v>
      </c>
      <c r="J30" s="186"/>
      <c r="K30" s="295">
        <f t="shared" si="4"/>
        <v>0</v>
      </c>
      <c r="L30" s="297">
        <f t="shared" si="5"/>
        <v>0</v>
      </c>
      <c r="M30" s="187"/>
    </row>
    <row r="31" spans="1:13" ht="21">
      <c r="A31" s="181"/>
      <c r="B31" s="597"/>
      <c r="C31" s="598"/>
      <c r="D31" s="598"/>
      <c r="E31" s="599"/>
      <c r="F31" s="184"/>
      <c r="G31" s="185"/>
      <c r="H31" s="143"/>
      <c r="I31" s="298">
        <f t="shared" si="3"/>
        <v>0</v>
      </c>
      <c r="J31" s="186"/>
      <c r="K31" s="298">
        <f t="shared" si="4"/>
        <v>0</v>
      </c>
      <c r="L31" s="301">
        <f t="shared" si="5"/>
        <v>0</v>
      </c>
      <c r="M31" s="187"/>
    </row>
    <row r="32" spans="1:13" ht="21">
      <c r="A32" s="190"/>
      <c r="B32" s="191"/>
      <c r="C32" s="192"/>
      <c r="D32" s="583"/>
      <c r="E32" s="584"/>
      <c r="F32" s="184"/>
      <c r="G32" s="185"/>
      <c r="H32" s="143"/>
      <c r="I32" s="295">
        <f t="shared" si="3"/>
        <v>0</v>
      </c>
      <c r="J32" s="195"/>
      <c r="K32" s="295">
        <f t="shared" si="4"/>
        <v>0</v>
      </c>
      <c r="L32" s="297">
        <f t="shared" si="5"/>
        <v>0</v>
      </c>
      <c r="M32" s="196"/>
    </row>
    <row r="33" spans="1:13" ht="21">
      <c r="A33" s="190"/>
      <c r="B33" s="191"/>
      <c r="C33" s="192"/>
      <c r="D33" s="583"/>
      <c r="E33" s="584"/>
      <c r="F33" s="197"/>
      <c r="G33" s="185"/>
      <c r="H33" s="143"/>
      <c r="I33" s="298">
        <f t="shared" si="3"/>
        <v>0</v>
      </c>
      <c r="J33" s="195"/>
      <c r="K33" s="295">
        <f t="shared" si="4"/>
        <v>0</v>
      </c>
      <c r="L33" s="301">
        <f t="shared" si="5"/>
        <v>0</v>
      </c>
      <c r="M33" s="196"/>
    </row>
    <row r="34" spans="1:13" ht="21">
      <c r="A34" s="190"/>
      <c r="B34" s="191"/>
      <c r="C34" s="192"/>
      <c r="D34" s="583"/>
      <c r="E34" s="584"/>
      <c r="F34" s="197"/>
      <c r="G34" s="185"/>
      <c r="H34" s="143"/>
      <c r="I34" s="295">
        <f t="shared" si="3"/>
        <v>0</v>
      </c>
      <c r="J34" s="195"/>
      <c r="K34" s="295">
        <f t="shared" si="4"/>
        <v>0</v>
      </c>
      <c r="L34" s="297">
        <f t="shared" si="5"/>
        <v>0</v>
      </c>
      <c r="M34" s="196"/>
    </row>
    <row r="35" spans="1:13" ht="21">
      <c r="A35" s="190"/>
      <c r="B35" s="191"/>
      <c r="C35" s="192"/>
      <c r="D35" s="583"/>
      <c r="E35" s="584"/>
      <c r="F35" s="184"/>
      <c r="G35" s="185"/>
      <c r="H35" s="143"/>
      <c r="I35" s="298">
        <f t="shared" si="3"/>
        <v>0</v>
      </c>
      <c r="J35" s="195"/>
      <c r="K35" s="298">
        <f t="shared" si="4"/>
        <v>0</v>
      </c>
      <c r="L35" s="301">
        <f t="shared" si="5"/>
        <v>0</v>
      </c>
      <c r="M35" s="196"/>
    </row>
    <row r="36" spans="1:13" ht="21">
      <c r="A36" s="181"/>
      <c r="B36" s="580"/>
      <c r="C36" s="581"/>
      <c r="D36" s="581"/>
      <c r="E36" s="582"/>
      <c r="F36" s="198"/>
      <c r="G36" s="199"/>
      <c r="H36" s="200"/>
      <c r="I36" s="295">
        <f t="shared" si="3"/>
        <v>0</v>
      </c>
      <c r="J36" s="201"/>
      <c r="K36" s="302">
        <f>SUM(K32:K35)</f>
        <v>0</v>
      </c>
      <c r="L36" s="297">
        <f t="shared" si="5"/>
        <v>0</v>
      </c>
      <c r="M36" s="196"/>
    </row>
    <row r="37" spans="1:13" ht="21">
      <c r="A37" s="190"/>
      <c r="B37" s="580"/>
      <c r="C37" s="581"/>
      <c r="D37" s="581"/>
      <c r="E37" s="582"/>
      <c r="F37" s="184"/>
      <c r="G37" s="185"/>
      <c r="H37" s="143"/>
      <c r="I37" s="298">
        <f t="shared" si="3"/>
        <v>0</v>
      </c>
      <c r="J37" s="186"/>
      <c r="K37" s="295">
        <f>SUM(J37)*$F37</f>
        <v>0</v>
      </c>
      <c r="L37" s="301">
        <f t="shared" si="5"/>
        <v>0</v>
      </c>
      <c r="M37" s="187"/>
    </row>
    <row r="38" spans="1:13" ht="21" thickBot="1">
      <c r="A38" s="190"/>
      <c r="B38" s="209"/>
      <c r="C38" s="590"/>
      <c r="D38" s="591"/>
      <c r="E38" s="592"/>
      <c r="F38" s="210"/>
      <c r="G38" s="211"/>
      <c r="H38" s="189"/>
      <c r="I38" s="295">
        <f t="shared" si="3"/>
        <v>0</v>
      </c>
      <c r="J38" s="186"/>
      <c r="K38" s="295">
        <f>SUM(J38)*$F38</f>
        <v>0</v>
      </c>
      <c r="L38" s="297">
        <f t="shared" si="5"/>
        <v>0</v>
      </c>
      <c r="M38" s="187"/>
    </row>
    <row r="39" spans="1:13" ht="21">
      <c r="A39" s="212"/>
      <c r="B39" s="213"/>
      <c r="C39" s="214"/>
      <c r="D39" s="215"/>
      <c r="E39" s="215" t="s">
        <v>84</v>
      </c>
      <c r="F39" s="291"/>
      <c r="G39" s="215"/>
      <c r="H39" s="292"/>
      <c r="I39" s="299">
        <f>SUM(I28:I38)</f>
        <v>4746</v>
      </c>
      <c r="J39" s="221"/>
      <c r="K39" s="303">
        <f>SUM(K28:K38)</f>
        <v>4743</v>
      </c>
      <c r="L39" s="303">
        <f>SUM(L28:L38)</f>
        <v>9489</v>
      </c>
      <c r="M39" s="223"/>
    </row>
    <row r="40" spans="1:13" ht="21" thickBot="1">
      <c r="A40" s="224"/>
      <c r="B40" s="213"/>
      <c r="C40" s="214"/>
      <c r="D40" s="215"/>
      <c r="E40" s="215" t="s">
        <v>85</v>
      </c>
      <c r="F40" s="291"/>
      <c r="G40" s="215"/>
      <c r="H40" s="292"/>
      <c r="I40" s="300">
        <f>SUM(I18+I39)</f>
        <v>5088</v>
      </c>
      <c r="J40" s="227"/>
      <c r="K40" s="300">
        <f>SUM(K18+K39)</f>
        <v>5110</v>
      </c>
      <c r="L40" s="300">
        <f>SUM(L18+L39)</f>
        <v>10198</v>
      </c>
      <c r="M40" s="228"/>
    </row>
    <row r="41" spans="1:13" ht="24">
      <c r="A41" s="113"/>
      <c r="B41" s="113"/>
      <c r="C41" s="113"/>
      <c r="D41" s="10"/>
      <c r="E41" s="113"/>
      <c r="F41" s="30"/>
      <c r="G41" s="30"/>
      <c r="H41" s="30"/>
      <c r="I41" s="29"/>
      <c r="J41" s="29"/>
      <c r="K41" s="29"/>
      <c r="L41" s="29"/>
      <c r="M41" s="30"/>
    </row>
    <row r="42" spans="1:13" ht="24">
      <c r="A42" s="113"/>
      <c r="B42" s="113"/>
      <c r="C42" s="113"/>
      <c r="D42" s="10"/>
      <c r="E42" s="707" t="s">
        <v>121</v>
      </c>
      <c r="F42" s="585"/>
      <c r="G42" s="585"/>
      <c r="H42" s="585"/>
      <c r="I42" s="707" t="s">
        <v>104</v>
      </c>
      <c r="J42" s="707"/>
      <c r="K42" s="707"/>
      <c r="L42" s="707"/>
      <c r="M42" s="30"/>
    </row>
    <row r="43" spans="1:13" ht="24">
      <c r="A43" s="113"/>
      <c r="B43" s="113"/>
      <c r="C43" s="113"/>
      <c r="D43" s="10"/>
      <c r="E43" s="585" t="s">
        <v>105</v>
      </c>
      <c r="F43" s="585"/>
      <c r="G43" s="585"/>
      <c r="H43" s="585"/>
      <c r="I43" s="585" t="s">
        <v>105</v>
      </c>
      <c r="J43" s="585"/>
      <c r="K43" s="585"/>
      <c r="L43" s="585"/>
      <c r="M43" s="30"/>
    </row>
    <row r="44" spans="1:13" ht="24">
      <c r="A44" s="113"/>
      <c r="B44" s="113"/>
      <c r="C44" s="113"/>
      <c r="D44" s="10"/>
      <c r="E44" s="169"/>
      <c r="F44" s="169"/>
      <c r="G44" s="169"/>
      <c r="H44" s="169"/>
      <c r="I44" s="585" t="s">
        <v>106</v>
      </c>
      <c r="J44" s="585"/>
      <c r="K44" s="585"/>
      <c r="L44" s="585"/>
      <c r="M44" s="30"/>
    </row>
    <row r="45" spans="1:13" ht="24">
      <c r="A45" s="586" t="s">
        <v>26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  <c r="L45" s="130" t="s">
        <v>101</v>
      </c>
      <c r="M45" s="130"/>
    </row>
    <row r="46" spans="1:13" ht="24">
      <c r="A46" s="180" t="s">
        <v>81</v>
      </c>
      <c r="B46" s="180"/>
      <c r="C46" s="175"/>
      <c r="D46" s="175"/>
      <c r="E46" s="293" t="str">
        <f>+E2</f>
        <v>ป.1ฉ</v>
      </c>
      <c r="F46" s="170"/>
      <c r="G46" s="171"/>
      <c r="H46" s="172"/>
      <c r="I46" s="176"/>
      <c r="J46" s="175"/>
      <c r="K46" s="175"/>
      <c r="L46" s="175"/>
      <c r="M46" s="175"/>
    </row>
    <row r="47" spans="1:13" ht="21" thickBot="1">
      <c r="A47" s="587" t="s">
        <v>0</v>
      </c>
      <c r="B47" s="587"/>
      <c r="C47" s="587"/>
      <c r="D47" s="293" t="str">
        <f>+D3</f>
        <v>โรงเรียน กกกก</v>
      </c>
      <c r="E47" s="293"/>
      <c r="F47" s="175"/>
      <c r="G47" s="175"/>
      <c r="H47" s="175"/>
      <c r="I47" s="177" t="s">
        <v>102</v>
      </c>
      <c r="J47" s="294" t="str">
        <f>+J3</f>
        <v>สพป.ลพบุรี เขต 1</v>
      </c>
      <c r="K47" s="294"/>
      <c r="L47" s="294"/>
      <c r="M47" s="178"/>
    </row>
    <row r="48" spans="1:13" ht="21" thickTop="1">
      <c r="A48" s="593" t="s">
        <v>3</v>
      </c>
      <c r="B48" s="600" t="s">
        <v>4</v>
      </c>
      <c r="C48" s="601"/>
      <c r="D48" s="601"/>
      <c r="E48" s="601"/>
      <c r="F48" s="604" t="s">
        <v>11</v>
      </c>
      <c r="G48" s="606" t="s">
        <v>13</v>
      </c>
      <c r="H48" s="595" t="s">
        <v>19</v>
      </c>
      <c r="I48" s="596"/>
      <c r="J48" s="595" t="s">
        <v>15</v>
      </c>
      <c r="K48" s="596"/>
      <c r="L48" s="611" t="s">
        <v>17</v>
      </c>
      <c r="M48" s="593" t="s">
        <v>5</v>
      </c>
    </row>
    <row r="49" spans="1:13" ht="21" thickBot="1">
      <c r="A49" s="594"/>
      <c r="B49" s="602"/>
      <c r="C49" s="603"/>
      <c r="D49" s="603"/>
      <c r="E49" s="603"/>
      <c r="F49" s="605"/>
      <c r="G49" s="607"/>
      <c r="H49" s="27" t="s">
        <v>27</v>
      </c>
      <c r="I49" s="27" t="s">
        <v>16</v>
      </c>
      <c r="J49" s="27" t="s">
        <v>27</v>
      </c>
      <c r="K49" s="27" t="s">
        <v>16</v>
      </c>
      <c r="L49" s="612"/>
      <c r="M49" s="594"/>
    </row>
    <row r="50" spans="1:13" ht="21" thickTop="1">
      <c r="A50" s="137"/>
      <c r="B50" s="608"/>
      <c r="C50" s="609"/>
      <c r="D50" s="609"/>
      <c r="E50" s="610"/>
      <c r="F50" s="138">
        <v>23</v>
      </c>
      <c r="G50" s="139"/>
      <c r="H50" s="140">
        <v>24</v>
      </c>
      <c r="I50" s="295">
        <f aca="true" t="shared" si="6" ref="I50:I60">SUM(H50)*$F50</f>
        <v>552</v>
      </c>
      <c r="J50" s="142">
        <v>25</v>
      </c>
      <c r="K50" s="295">
        <f aca="true" t="shared" si="7" ref="K50:K57">SUM(J50)*$F50</f>
        <v>575</v>
      </c>
      <c r="L50" s="297">
        <f aca="true" t="shared" si="8" ref="L50:L60">SUM(,I50,K50)</f>
        <v>1127</v>
      </c>
      <c r="M50" s="139"/>
    </row>
    <row r="51" spans="1:13" ht="21">
      <c r="A51" s="181"/>
      <c r="B51" s="580"/>
      <c r="C51" s="581"/>
      <c r="D51" s="581"/>
      <c r="E51" s="582"/>
      <c r="F51" s="148">
        <v>26</v>
      </c>
      <c r="G51" s="149"/>
      <c r="H51" s="150">
        <v>222</v>
      </c>
      <c r="I51" s="295">
        <f t="shared" si="6"/>
        <v>5772</v>
      </c>
      <c r="J51" s="182">
        <v>27</v>
      </c>
      <c r="K51" s="295">
        <f t="shared" si="7"/>
        <v>702</v>
      </c>
      <c r="L51" s="297">
        <f t="shared" si="8"/>
        <v>6474</v>
      </c>
      <c r="M51" s="149"/>
    </row>
    <row r="52" spans="1:13" ht="21">
      <c r="A52" s="183"/>
      <c r="B52" s="580"/>
      <c r="C52" s="581"/>
      <c r="D52" s="581"/>
      <c r="E52" s="582"/>
      <c r="F52" s="184"/>
      <c r="G52" s="185"/>
      <c r="H52" s="143"/>
      <c r="I52" s="295">
        <f t="shared" si="6"/>
        <v>0</v>
      </c>
      <c r="J52" s="186"/>
      <c r="K52" s="295">
        <f t="shared" si="7"/>
        <v>0</v>
      </c>
      <c r="L52" s="297">
        <f t="shared" si="8"/>
        <v>0</v>
      </c>
      <c r="M52" s="187"/>
    </row>
    <row r="53" spans="1:13" ht="21">
      <c r="A53" s="181"/>
      <c r="B53" s="597"/>
      <c r="C53" s="598"/>
      <c r="D53" s="598"/>
      <c r="E53" s="599"/>
      <c r="F53" s="184"/>
      <c r="G53" s="185"/>
      <c r="H53" s="143"/>
      <c r="I53" s="298">
        <f t="shared" si="6"/>
        <v>0</v>
      </c>
      <c r="J53" s="186"/>
      <c r="K53" s="298">
        <f t="shared" si="7"/>
        <v>0</v>
      </c>
      <c r="L53" s="301">
        <f t="shared" si="8"/>
        <v>0</v>
      </c>
      <c r="M53" s="187"/>
    </row>
    <row r="54" spans="1:13" ht="21">
      <c r="A54" s="190"/>
      <c r="B54" s="191"/>
      <c r="C54" s="192"/>
      <c r="D54" s="583"/>
      <c r="E54" s="584"/>
      <c r="F54" s="184"/>
      <c r="G54" s="185"/>
      <c r="H54" s="143"/>
      <c r="I54" s="295">
        <f t="shared" si="6"/>
        <v>0</v>
      </c>
      <c r="J54" s="195"/>
      <c r="K54" s="295">
        <f t="shared" si="7"/>
        <v>0</v>
      </c>
      <c r="L54" s="297">
        <f t="shared" si="8"/>
        <v>0</v>
      </c>
      <c r="M54" s="196"/>
    </row>
    <row r="55" spans="1:13" ht="21">
      <c r="A55" s="190"/>
      <c r="B55" s="191"/>
      <c r="C55" s="192"/>
      <c r="D55" s="583"/>
      <c r="E55" s="584"/>
      <c r="F55" s="197"/>
      <c r="G55" s="185"/>
      <c r="H55" s="143"/>
      <c r="I55" s="298">
        <f t="shared" si="6"/>
        <v>0</v>
      </c>
      <c r="J55" s="195"/>
      <c r="K55" s="295">
        <f t="shared" si="7"/>
        <v>0</v>
      </c>
      <c r="L55" s="301">
        <f t="shared" si="8"/>
        <v>0</v>
      </c>
      <c r="M55" s="196"/>
    </row>
    <row r="56" spans="1:13" ht="21">
      <c r="A56" s="190"/>
      <c r="B56" s="191"/>
      <c r="C56" s="192"/>
      <c r="D56" s="583"/>
      <c r="E56" s="584"/>
      <c r="F56" s="197"/>
      <c r="G56" s="185"/>
      <c r="H56" s="143"/>
      <c r="I56" s="295">
        <f t="shared" si="6"/>
        <v>0</v>
      </c>
      <c r="J56" s="195"/>
      <c r="K56" s="295">
        <f t="shared" si="7"/>
        <v>0</v>
      </c>
      <c r="L56" s="297">
        <f t="shared" si="8"/>
        <v>0</v>
      </c>
      <c r="M56" s="196"/>
    </row>
    <row r="57" spans="1:13" ht="21">
      <c r="A57" s="190"/>
      <c r="B57" s="191"/>
      <c r="C57" s="192"/>
      <c r="D57" s="583"/>
      <c r="E57" s="584"/>
      <c r="F57" s="184"/>
      <c r="G57" s="185"/>
      <c r="H57" s="143"/>
      <c r="I57" s="298">
        <f t="shared" si="6"/>
        <v>0</v>
      </c>
      <c r="J57" s="195"/>
      <c r="K57" s="298">
        <f t="shared" si="7"/>
        <v>0</v>
      </c>
      <c r="L57" s="301">
        <f t="shared" si="8"/>
        <v>0</v>
      </c>
      <c r="M57" s="196"/>
    </row>
    <row r="58" spans="1:13" ht="21">
      <c r="A58" s="181"/>
      <c r="B58" s="580"/>
      <c r="C58" s="581"/>
      <c r="D58" s="581"/>
      <c r="E58" s="582"/>
      <c r="F58" s="198"/>
      <c r="G58" s="199"/>
      <c r="H58" s="200"/>
      <c r="I58" s="295">
        <f t="shared" si="6"/>
        <v>0</v>
      </c>
      <c r="J58" s="201"/>
      <c r="K58" s="302">
        <f>SUM(K54:K57)</f>
        <v>0</v>
      </c>
      <c r="L58" s="297">
        <f t="shared" si="8"/>
        <v>0</v>
      </c>
      <c r="M58" s="196"/>
    </row>
    <row r="59" spans="1:13" ht="21">
      <c r="A59" s="190"/>
      <c r="B59" s="580"/>
      <c r="C59" s="581"/>
      <c r="D59" s="581"/>
      <c r="E59" s="582"/>
      <c r="F59" s="184"/>
      <c r="G59" s="185"/>
      <c r="H59" s="143"/>
      <c r="I59" s="298">
        <f t="shared" si="6"/>
        <v>0</v>
      </c>
      <c r="J59" s="186"/>
      <c r="K59" s="295">
        <f>SUM(J59)*$F59</f>
        <v>0</v>
      </c>
      <c r="L59" s="301">
        <f t="shared" si="8"/>
        <v>0</v>
      </c>
      <c r="M59" s="187"/>
    </row>
    <row r="60" spans="1:13" ht="21" thickBot="1">
      <c r="A60" s="190"/>
      <c r="B60" s="191"/>
      <c r="C60" s="192"/>
      <c r="D60" s="588"/>
      <c r="E60" s="589"/>
      <c r="F60" s="184"/>
      <c r="G60" s="185"/>
      <c r="H60" s="143"/>
      <c r="I60" s="295">
        <f t="shared" si="6"/>
        <v>0</v>
      </c>
      <c r="J60" s="195"/>
      <c r="K60" s="295">
        <f>SUM(J60)*$F60</f>
        <v>0</v>
      </c>
      <c r="L60" s="297">
        <f t="shared" si="8"/>
        <v>0</v>
      </c>
      <c r="M60" s="196"/>
    </row>
    <row r="61" spans="1:13" ht="21">
      <c r="A61" s="212"/>
      <c r="B61" s="213"/>
      <c r="C61" s="214"/>
      <c r="D61" s="215"/>
      <c r="E61" s="215" t="s">
        <v>88</v>
      </c>
      <c r="F61" s="291"/>
      <c r="G61" s="215"/>
      <c r="H61" s="292"/>
      <c r="I61" s="299">
        <f>SUM(I50:I60)</f>
        <v>6324</v>
      </c>
      <c r="J61" s="221"/>
      <c r="K61" s="303">
        <f>SUM(K50:K60)</f>
        <v>1277</v>
      </c>
      <c r="L61" s="303">
        <f>SUM(L50:L60)</f>
        <v>7601</v>
      </c>
      <c r="M61" s="223"/>
    </row>
    <row r="62" spans="1:13" ht="21" thickBot="1">
      <c r="A62" s="224"/>
      <c r="B62" s="213"/>
      <c r="C62" s="214"/>
      <c r="D62" s="215"/>
      <c r="E62" s="215" t="s">
        <v>89</v>
      </c>
      <c r="F62" s="291"/>
      <c r="G62" s="215"/>
      <c r="H62" s="292"/>
      <c r="I62" s="300">
        <f>SUM(I40+I61)</f>
        <v>11412</v>
      </c>
      <c r="J62" s="227"/>
      <c r="K62" s="300">
        <f>SUM(K40+K61)</f>
        <v>6387</v>
      </c>
      <c r="L62" s="300">
        <f>SUM(L40+L61)</f>
        <v>17799</v>
      </c>
      <c r="M62" s="228"/>
    </row>
    <row r="63" spans="1:13" ht="24">
      <c r="A63" s="113"/>
      <c r="B63" s="113"/>
      <c r="C63" s="113"/>
      <c r="D63" s="10"/>
      <c r="E63" s="113"/>
      <c r="F63" s="30"/>
      <c r="G63" s="30"/>
      <c r="H63" s="30"/>
      <c r="I63" s="29"/>
      <c r="J63" s="29"/>
      <c r="K63" s="29"/>
      <c r="L63" s="29"/>
      <c r="M63" s="30"/>
    </row>
    <row r="64" spans="1:13" ht="24">
      <c r="A64" s="113"/>
      <c r="B64" s="113"/>
      <c r="C64" s="113"/>
      <c r="D64" s="10"/>
      <c r="E64" s="707" t="s">
        <v>121</v>
      </c>
      <c r="F64" s="585"/>
      <c r="G64" s="585"/>
      <c r="H64" s="585"/>
      <c r="I64" s="707" t="s">
        <v>104</v>
      </c>
      <c r="J64" s="707"/>
      <c r="K64" s="707"/>
      <c r="L64" s="707"/>
      <c r="M64" s="30"/>
    </row>
    <row r="65" spans="1:13" ht="24">
      <c r="A65" s="113"/>
      <c r="B65" s="113"/>
      <c r="C65" s="113"/>
      <c r="D65" s="10"/>
      <c r="E65" s="585" t="s">
        <v>105</v>
      </c>
      <c r="F65" s="585"/>
      <c r="G65" s="585"/>
      <c r="H65" s="585"/>
      <c r="I65" s="585" t="s">
        <v>105</v>
      </c>
      <c r="J65" s="585"/>
      <c r="K65" s="585"/>
      <c r="L65" s="585"/>
      <c r="M65" s="30"/>
    </row>
    <row r="66" spans="1:13" ht="24">
      <c r="A66" s="113"/>
      <c r="B66" s="113"/>
      <c r="C66" s="113"/>
      <c r="D66" s="10"/>
      <c r="E66" s="169"/>
      <c r="F66" s="169"/>
      <c r="G66" s="169"/>
      <c r="H66" s="169"/>
      <c r="I66" s="585" t="s">
        <v>106</v>
      </c>
      <c r="J66" s="585"/>
      <c r="K66" s="585"/>
      <c r="L66" s="585"/>
      <c r="M66" s="30"/>
    </row>
    <row r="67" spans="1:13" ht="24">
      <c r="A67" s="586" t="s">
        <v>26</v>
      </c>
      <c r="B67" s="586"/>
      <c r="C67" s="586"/>
      <c r="D67" s="586"/>
      <c r="E67" s="586"/>
      <c r="F67" s="586"/>
      <c r="G67" s="586"/>
      <c r="H67" s="586"/>
      <c r="I67" s="586"/>
      <c r="J67" s="586"/>
      <c r="K67" s="586"/>
      <c r="L67" s="130" t="s">
        <v>101</v>
      </c>
      <c r="M67" s="130"/>
    </row>
    <row r="68" spans="1:13" ht="24">
      <c r="A68" s="180" t="s">
        <v>81</v>
      </c>
      <c r="B68" s="180"/>
      <c r="C68" s="175"/>
      <c r="D68" s="175"/>
      <c r="E68" s="293" t="str">
        <f>+E2</f>
        <v>ป.1ฉ</v>
      </c>
      <c r="F68" s="170"/>
      <c r="G68" s="171"/>
      <c r="H68" s="172"/>
      <c r="I68" s="176"/>
      <c r="J68" s="175"/>
      <c r="K68" s="175"/>
      <c r="L68" s="175"/>
      <c r="M68" s="175"/>
    </row>
    <row r="69" spans="1:13" ht="21" thickBot="1">
      <c r="A69" s="587" t="s">
        <v>0</v>
      </c>
      <c r="B69" s="587"/>
      <c r="C69" s="587"/>
      <c r="D69" s="293" t="str">
        <f>+D3</f>
        <v>โรงเรียน กกกก</v>
      </c>
      <c r="E69" s="293"/>
      <c r="F69" s="175"/>
      <c r="G69" s="175"/>
      <c r="H69" s="175"/>
      <c r="I69" s="177" t="s">
        <v>102</v>
      </c>
      <c r="J69" s="294" t="str">
        <f>+J3</f>
        <v>สพป.ลพบุรี เขต 1</v>
      </c>
      <c r="K69" s="294"/>
      <c r="L69" s="294"/>
      <c r="M69" s="178"/>
    </row>
    <row r="70" spans="1:13" ht="21" thickTop="1">
      <c r="A70" s="593" t="s">
        <v>3</v>
      </c>
      <c r="B70" s="600" t="s">
        <v>4</v>
      </c>
      <c r="C70" s="601"/>
      <c r="D70" s="601"/>
      <c r="E70" s="601"/>
      <c r="F70" s="604" t="s">
        <v>11</v>
      </c>
      <c r="G70" s="606" t="s">
        <v>13</v>
      </c>
      <c r="H70" s="595" t="s">
        <v>19</v>
      </c>
      <c r="I70" s="596"/>
      <c r="J70" s="595" t="s">
        <v>15</v>
      </c>
      <c r="K70" s="596"/>
      <c r="L70" s="611" t="s">
        <v>17</v>
      </c>
      <c r="M70" s="593" t="s">
        <v>5</v>
      </c>
    </row>
    <row r="71" spans="1:13" ht="21" thickBot="1">
      <c r="A71" s="594"/>
      <c r="B71" s="602"/>
      <c r="C71" s="603"/>
      <c r="D71" s="603"/>
      <c r="E71" s="603"/>
      <c r="F71" s="605"/>
      <c r="G71" s="607"/>
      <c r="H71" s="27" t="s">
        <v>27</v>
      </c>
      <c r="I71" s="27" t="s">
        <v>16</v>
      </c>
      <c r="J71" s="27" t="s">
        <v>27</v>
      </c>
      <c r="K71" s="27" t="s">
        <v>16</v>
      </c>
      <c r="L71" s="612"/>
      <c r="M71" s="594"/>
    </row>
    <row r="72" spans="1:13" ht="21" thickTop="1">
      <c r="A72" s="137"/>
      <c r="B72" s="608"/>
      <c r="C72" s="609"/>
      <c r="D72" s="609"/>
      <c r="E72" s="610"/>
      <c r="F72" s="138">
        <v>23</v>
      </c>
      <c r="G72" s="139"/>
      <c r="H72" s="140">
        <v>24</v>
      </c>
      <c r="I72" s="295">
        <f aca="true" t="shared" si="9" ref="I72:I82">SUM(H72)*$F72</f>
        <v>552</v>
      </c>
      <c r="J72" s="142">
        <v>25</v>
      </c>
      <c r="K72" s="295">
        <f aca="true" t="shared" si="10" ref="K72:K79">SUM(J72)*$F72</f>
        <v>575</v>
      </c>
      <c r="L72" s="297">
        <f aca="true" t="shared" si="11" ref="L72:L82">SUM(,I72,K72)</f>
        <v>1127</v>
      </c>
      <c r="M72" s="139"/>
    </row>
    <row r="73" spans="1:13" ht="21">
      <c r="A73" s="181"/>
      <c r="B73" s="580"/>
      <c r="C73" s="581"/>
      <c r="D73" s="581"/>
      <c r="E73" s="582"/>
      <c r="F73" s="148">
        <v>26</v>
      </c>
      <c r="G73" s="149"/>
      <c r="H73" s="150">
        <v>222</v>
      </c>
      <c r="I73" s="295">
        <f t="shared" si="9"/>
        <v>5772</v>
      </c>
      <c r="J73" s="182">
        <v>27</v>
      </c>
      <c r="K73" s="295">
        <f t="shared" si="10"/>
        <v>702</v>
      </c>
      <c r="L73" s="297">
        <f t="shared" si="11"/>
        <v>6474</v>
      </c>
      <c r="M73" s="149"/>
    </row>
    <row r="74" spans="1:13" ht="21">
      <c r="A74" s="183"/>
      <c r="B74" s="580"/>
      <c r="C74" s="581"/>
      <c r="D74" s="581"/>
      <c r="E74" s="582"/>
      <c r="F74" s="184"/>
      <c r="G74" s="185"/>
      <c r="H74" s="143"/>
      <c r="I74" s="295">
        <f t="shared" si="9"/>
        <v>0</v>
      </c>
      <c r="J74" s="186"/>
      <c r="K74" s="295">
        <f t="shared" si="10"/>
        <v>0</v>
      </c>
      <c r="L74" s="297">
        <f t="shared" si="11"/>
        <v>0</v>
      </c>
      <c r="M74" s="187"/>
    </row>
    <row r="75" spans="1:13" ht="21">
      <c r="A75" s="181"/>
      <c r="B75" s="597"/>
      <c r="C75" s="598"/>
      <c r="D75" s="598"/>
      <c r="E75" s="599"/>
      <c r="F75" s="184"/>
      <c r="G75" s="185"/>
      <c r="H75" s="143"/>
      <c r="I75" s="298">
        <f t="shared" si="9"/>
        <v>0</v>
      </c>
      <c r="J75" s="186"/>
      <c r="K75" s="298">
        <f t="shared" si="10"/>
        <v>0</v>
      </c>
      <c r="L75" s="301">
        <f t="shared" si="11"/>
        <v>0</v>
      </c>
      <c r="M75" s="187"/>
    </row>
    <row r="76" spans="1:13" ht="21">
      <c r="A76" s="190"/>
      <c r="B76" s="191"/>
      <c r="C76" s="192"/>
      <c r="D76" s="583"/>
      <c r="E76" s="584"/>
      <c r="F76" s="184"/>
      <c r="G76" s="185"/>
      <c r="H76" s="143"/>
      <c r="I76" s="295">
        <f t="shared" si="9"/>
        <v>0</v>
      </c>
      <c r="J76" s="195"/>
      <c r="K76" s="295">
        <f t="shared" si="10"/>
        <v>0</v>
      </c>
      <c r="L76" s="297">
        <f t="shared" si="11"/>
        <v>0</v>
      </c>
      <c r="M76" s="196"/>
    </row>
    <row r="77" spans="1:13" ht="21">
      <c r="A77" s="190"/>
      <c r="B77" s="191"/>
      <c r="C77" s="192"/>
      <c r="D77" s="583"/>
      <c r="E77" s="584"/>
      <c r="F77" s="197"/>
      <c r="G77" s="185"/>
      <c r="H77" s="143"/>
      <c r="I77" s="298">
        <f t="shared" si="9"/>
        <v>0</v>
      </c>
      <c r="J77" s="195"/>
      <c r="K77" s="295">
        <f t="shared" si="10"/>
        <v>0</v>
      </c>
      <c r="L77" s="301">
        <f t="shared" si="11"/>
        <v>0</v>
      </c>
      <c r="M77" s="196"/>
    </row>
    <row r="78" spans="1:13" ht="21">
      <c r="A78" s="190"/>
      <c r="B78" s="191"/>
      <c r="C78" s="192"/>
      <c r="D78" s="583"/>
      <c r="E78" s="584"/>
      <c r="F78" s="197"/>
      <c r="G78" s="185"/>
      <c r="H78" s="143"/>
      <c r="I78" s="295">
        <f t="shared" si="9"/>
        <v>0</v>
      </c>
      <c r="J78" s="195"/>
      <c r="K78" s="295">
        <f t="shared" si="10"/>
        <v>0</v>
      </c>
      <c r="L78" s="297">
        <f t="shared" si="11"/>
        <v>0</v>
      </c>
      <c r="M78" s="196"/>
    </row>
    <row r="79" spans="1:13" ht="21">
      <c r="A79" s="190"/>
      <c r="B79" s="191"/>
      <c r="C79" s="192"/>
      <c r="D79" s="583"/>
      <c r="E79" s="584"/>
      <c r="F79" s="184"/>
      <c r="G79" s="185"/>
      <c r="H79" s="143"/>
      <c r="I79" s="298">
        <f t="shared" si="9"/>
        <v>0</v>
      </c>
      <c r="J79" s="195"/>
      <c r="K79" s="298">
        <f t="shared" si="10"/>
        <v>0</v>
      </c>
      <c r="L79" s="301">
        <f t="shared" si="11"/>
        <v>0</v>
      </c>
      <c r="M79" s="196"/>
    </row>
    <row r="80" spans="1:13" ht="21">
      <c r="A80" s="181"/>
      <c r="B80" s="580"/>
      <c r="C80" s="581"/>
      <c r="D80" s="581"/>
      <c r="E80" s="582"/>
      <c r="F80" s="198"/>
      <c r="G80" s="199"/>
      <c r="H80" s="200"/>
      <c r="I80" s="295">
        <f t="shared" si="9"/>
        <v>0</v>
      </c>
      <c r="J80" s="201"/>
      <c r="K80" s="302">
        <f>SUM(K76:K79)</f>
        <v>0</v>
      </c>
      <c r="L80" s="297">
        <f t="shared" si="11"/>
        <v>0</v>
      </c>
      <c r="M80" s="196"/>
    </row>
    <row r="81" spans="1:13" ht="21">
      <c r="A81" s="190"/>
      <c r="B81" s="580"/>
      <c r="C81" s="581"/>
      <c r="D81" s="581"/>
      <c r="E81" s="582"/>
      <c r="F81" s="184"/>
      <c r="G81" s="185"/>
      <c r="H81" s="143"/>
      <c r="I81" s="298">
        <f t="shared" si="9"/>
        <v>0</v>
      </c>
      <c r="J81" s="186"/>
      <c r="K81" s="295">
        <f>SUM(J81)*$F81</f>
        <v>0</v>
      </c>
      <c r="L81" s="301">
        <f t="shared" si="11"/>
        <v>0</v>
      </c>
      <c r="M81" s="187"/>
    </row>
    <row r="82" spans="1:13" ht="21" thickBot="1">
      <c r="A82" s="190"/>
      <c r="B82" s="289"/>
      <c r="C82" s="290"/>
      <c r="D82" s="735"/>
      <c r="E82" s="736"/>
      <c r="F82" s="210"/>
      <c r="G82" s="211"/>
      <c r="H82" s="189"/>
      <c r="I82" s="295">
        <f t="shared" si="9"/>
        <v>0</v>
      </c>
      <c r="J82" s="195"/>
      <c r="K82" s="295">
        <f>SUM(J82)*$F82</f>
        <v>0</v>
      </c>
      <c r="L82" s="297">
        <f t="shared" si="11"/>
        <v>0</v>
      </c>
      <c r="M82" s="196"/>
    </row>
    <row r="83" spans="1:13" ht="21">
      <c r="A83" s="212"/>
      <c r="B83" s="213"/>
      <c r="C83" s="214"/>
      <c r="D83" s="215"/>
      <c r="E83" s="215" t="s">
        <v>116</v>
      </c>
      <c r="F83" s="291"/>
      <c r="G83" s="215"/>
      <c r="H83" s="292"/>
      <c r="I83" s="299">
        <f>SUM(I72:I82)</f>
        <v>6324</v>
      </c>
      <c r="J83" s="221"/>
      <c r="K83" s="303">
        <f>SUM(K72:K82)</f>
        <v>1277</v>
      </c>
      <c r="L83" s="303">
        <f>SUM(L72:L82)</f>
        <v>7601</v>
      </c>
      <c r="M83" s="223"/>
    </row>
    <row r="84" spans="1:13" ht="21" thickBot="1">
      <c r="A84" s="224"/>
      <c r="B84" s="213"/>
      <c r="C84" s="214"/>
      <c r="D84" s="215"/>
      <c r="E84" s="215" t="s">
        <v>117</v>
      </c>
      <c r="F84" s="291"/>
      <c r="G84" s="215"/>
      <c r="H84" s="292"/>
      <c r="I84" s="304">
        <f>SUM(I62+I83)</f>
        <v>17736</v>
      </c>
      <c r="J84" s="227"/>
      <c r="K84" s="300">
        <f>SUM(K62+K83)</f>
        <v>7664</v>
      </c>
      <c r="L84" s="300">
        <f>SUM(L62+L83)</f>
        <v>25400</v>
      </c>
      <c r="M84" s="228"/>
    </row>
    <row r="85" spans="1:13" ht="24">
      <c r="A85" s="113"/>
      <c r="B85" s="113"/>
      <c r="C85" s="113"/>
      <c r="D85" s="10"/>
      <c r="E85" s="113"/>
      <c r="F85" s="30"/>
      <c r="G85" s="30"/>
      <c r="H85" s="30"/>
      <c r="I85" s="29"/>
      <c r="J85" s="29"/>
      <c r="K85" s="29"/>
      <c r="L85" s="29"/>
      <c r="M85" s="30"/>
    </row>
    <row r="86" spans="1:13" ht="24">
      <c r="A86" s="113"/>
      <c r="B86" s="113"/>
      <c r="C86" s="113"/>
      <c r="D86" s="10"/>
      <c r="E86" s="707" t="s">
        <v>121</v>
      </c>
      <c r="F86" s="585"/>
      <c r="G86" s="585"/>
      <c r="H86" s="585"/>
      <c r="I86" s="707" t="s">
        <v>104</v>
      </c>
      <c r="J86" s="707"/>
      <c r="K86" s="707"/>
      <c r="L86" s="707"/>
      <c r="M86" s="30"/>
    </row>
    <row r="87" spans="1:13" ht="24">
      <c r="A87" s="113"/>
      <c r="B87" s="113"/>
      <c r="C87" s="113"/>
      <c r="D87" s="10"/>
      <c r="E87" s="585" t="s">
        <v>105</v>
      </c>
      <c r="F87" s="585"/>
      <c r="G87" s="585"/>
      <c r="H87" s="585"/>
      <c r="I87" s="585" t="s">
        <v>105</v>
      </c>
      <c r="J87" s="585"/>
      <c r="K87" s="585"/>
      <c r="L87" s="585"/>
      <c r="M87" s="30"/>
    </row>
    <row r="88" spans="1:13" ht="24">
      <c r="A88" s="113"/>
      <c r="B88" s="113"/>
      <c r="C88" s="113"/>
      <c r="D88" s="10"/>
      <c r="E88" s="169"/>
      <c r="F88" s="169"/>
      <c r="G88" s="169"/>
      <c r="H88" s="169"/>
      <c r="I88" s="585" t="s">
        <v>106</v>
      </c>
      <c r="J88" s="585"/>
      <c r="K88" s="585"/>
      <c r="L88" s="585"/>
      <c r="M88" s="30"/>
    </row>
    <row r="89" spans="1:13" ht="24">
      <c r="A89" s="586" t="s">
        <v>26</v>
      </c>
      <c r="B89" s="586"/>
      <c r="C89" s="586"/>
      <c r="D89" s="586"/>
      <c r="E89" s="586"/>
      <c r="F89" s="586"/>
      <c r="G89" s="586"/>
      <c r="H89" s="586"/>
      <c r="I89" s="586"/>
      <c r="J89" s="586"/>
      <c r="K89" s="586"/>
      <c r="L89" s="130" t="s">
        <v>101</v>
      </c>
      <c r="M89" s="130"/>
    </row>
    <row r="90" spans="1:13" ht="24">
      <c r="A90" s="180" t="s">
        <v>81</v>
      </c>
      <c r="B90" s="180"/>
      <c r="C90" s="175"/>
      <c r="D90" s="175"/>
      <c r="E90" s="293" t="str">
        <f>+E2</f>
        <v>ป.1ฉ</v>
      </c>
      <c r="F90" s="170"/>
      <c r="G90" s="171"/>
      <c r="H90" s="172"/>
      <c r="I90" s="176"/>
      <c r="J90" s="175"/>
      <c r="K90" s="175"/>
      <c r="L90" s="175"/>
      <c r="M90" s="175"/>
    </row>
    <row r="91" spans="1:13" ht="21" thickBot="1">
      <c r="A91" s="587" t="s">
        <v>0</v>
      </c>
      <c r="B91" s="587"/>
      <c r="C91" s="587"/>
      <c r="D91" s="293" t="str">
        <f>+D3</f>
        <v>โรงเรียน กกกก</v>
      </c>
      <c r="E91" s="293"/>
      <c r="F91" s="175"/>
      <c r="G91" s="175"/>
      <c r="H91" s="175"/>
      <c r="I91" s="177" t="s">
        <v>102</v>
      </c>
      <c r="J91" s="294" t="str">
        <f>+J3</f>
        <v>สพป.ลพบุรี เขต 1</v>
      </c>
      <c r="K91" s="294"/>
      <c r="L91" s="294"/>
      <c r="M91" s="178"/>
    </row>
    <row r="92" spans="1:13" ht="21" thickTop="1">
      <c r="A92" s="593" t="s">
        <v>3</v>
      </c>
      <c r="B92" s="600" t="s">
        <v>4</v>
      </c>
      <c r="C92" s="601"/>
      <c r="D92" s="601"/>
      <c r="E92" s="601"/>
      <c r="F92" s="604" t="s">
        <v>11</v>
      </c>
      <c r="G92" s="606" t="s">
        <v>13</v>
      </c>
      <c r="H92" s="595" t="s">
        <v>19</v>
      </c>
      <c r="I92" s="596"/>
      <c r="J92" s="595" t="s">
        <v>15</v>
      </c>
      <c r="K92" s="596"/>
      <c r="L92" s="611" t="s">
        <v>17</v>
      </c>
      <c r="M92" s="593" t="s">
        <v>5</v>
      </c>
    </row>
    <row r="93" spans="1:13" ht="21" thickBot="1">
      <c r="A93" s="594"/>
      <c r="B93" s="602"/>
      <c r="C93" s="603"/>
      <c r="D93" s="603"/>
      <c r="E93" s="603"/>
      <c r="F93" s="605"/>
      <c r="G93" s="607"/>
      <c r="H93" s="27" t="s">
        <v>27</v>
      </c>
      <c r="I93" s="27" t="s">
        <v>16</v>
      </c>
      <c r="J93" s="27" t="s">
        <v>27</v>
      </c>
      <c r="K93" s="27" t="s">
        <v>16</v>
      </c>
      <c r="L93" s="612"/>
      <c r="M93" s="594"/>
    </row>
    <row r="94" spans="1:13" ht="21" thickTop="1">
      <c r="A94" s="137"/>
      <c r="B94" s="608"/>
      <c r="C94" s="609"/>
      <c r="D94" s="609"/>
      <c r="E94" s="610"/>
      <c r="F94" s="138">
        <v>23</v>
      </c>
      <c r="G94" s="139"/>
      <c r="H94" s="140">
        <v>24</v>
      </c>
      <c r="I94" s="295">
        <f aca="true" t="shared" si="12" ref="I94:I104">SUM(H94)*$F94</f>
        <v>552</v>
      </c>
      <c r="J94" s="142">
        <v>25</v>
      </c>
      <c r="K94" s="295">
        <f aca="true" t="shared" si="13" ref="K94:K101">SUM(J94)*$F94</f>
        <v>575</v>
      </c>
      <c r="L94" s="297">
        <f aca="true" t="shared" si="14" ref="L94:L104">SUM(,I94,K94)</f>
        <v>1127</v>
      </c>
      <c r="M94" s="139"/>
    </row>
    <row r="95" spans="1:13" ht="21">
      <c r="A95" s="181"/>
      <c r="B95" s="580"/>
      <c r="C95" s="581"/>
      <c r="D95" s="581"/>
      <c r="E95" s="582"/>
      <c r="F95" s="148">
        <v>26</v>
      </c>
      <c r="G95" s="149"/>
      <c r="H95" s="150">
        <v>222</v>
      </c>
      <c r="I95" s="295">
        <f t="shared" si="12"/>
        <v>5772</v>
      </c>
      <c r="J95" s="182">
        <v>27</v>
      </c>
      <c r="K95" s="295">
        <f t="shared" si="13"/>
        <v>702</v>
      </c>
      <c r="L95" s="297">
        <f t="shared" si="14"/>
        <v>6474</v>
      </c>
      <c r="M95" s="149"/>
    </row>
    <row r="96" spans="1:13" ht="21">
      <c r="A96" s="183"/>
      <c r="B96" s="580"/>
      <c r="C96" s="581"/>
      <c r="D96" s="581"/>
      <c r="E96" s="582"/>
      <c r="F96" s="184"/>
      <c r="G96" s="185"/>
      <c r="H96" s="143"/>
      <c r="I96" s="295">
        <f t="shared" si="12"/>
        <v>0</v>
      </c>
      <c r="J96" s="186"/>
      <c r="K96" s="295">
        <f t="shared" si="13"/>
        <v>0</v>
      </c>
      <c r="L96" s="297">
        <f t="shared" si="14"/>
        <v>0</v>
      </c>
      <c r="M96" s="187"/>
    </row>
    <row r="97" spans="1:13" ht="21">
      <c r="A97" s="181"/>
      <c r="B97" s="597"/>
      <c r="C97" s="598"/>
      <c r="D97" s="598"/>
      <c r="E97" s="599"/>
      <c r="F97" s="184"/>
      <c r="G97" s="185"/>
      <c r="H97" s="143"/>
      <c r="I97" s="298">
        <f t="shared" si="12"/>
        <v>0</v>
      </c>
      <c r="J97" s="186"/>
      <c r="K97" s="298">
        <f t="shared" si="13"/>
        <v>0</v>
      </c>
      <c r="L97" s="301">
        <f t="shared" si="14"/>
        <v>0</v>
      </c>
      <c r="M97" s="187"/>
    </row>
    <row r="98" spans="1:13" ht="21">
      <c r="A98" s="190"/>
      <c r="B98" s="191"/>
      <c r="C98" s="192"/>
      <c r="D98" s="583"/>
      <c r="E98" s="584"/>
      <c r="F98" s="184"/>
      <c r="G98" s="185"/>
      <c r="H98" s="143"/>
      <c r="I98" s="295">
        <f t="shared" si="12"/>
        <v>0</v>
      </c>
      <c r="J98" s="195"/>
      <c r="K98" s="295">
        <f t="shared" si="13"/>
        <v>0</v>
      </c>
      <c r="L98" s="297">
        <f t="shared" si="14"/>
        <v>0</v>
      </c>
      <c r="M98" s="196"/>
    </row>
    <row r="99" spans="1:13" ht="21">
      <c r="A99" s="190"/>
      <c r="B99" s="191"/>
      <c r="C99" s="192"/>
      <c r="D99" s="583"/>
      <c r="E99" s="584"/>
      <c r="F99" s="197"/>
      <c r="G99" s="185"/>
      <c r="H99" s="143"/>
      <c r="I99" s="298">
        <f t="shared" si="12"/>
        <v>0</v>
      </c>
      <c r="J99" s="195"/>
      <c r="K99" s="295">
        <f t="shared" si="13"/>
        <v>0</v>
      </c>
      <c r="L99" s="301">
        <f t="shared" si="14"/>
        <v>0</v>
      </c>
      <c r="M99" s="196"/>
    </row>
    <row r="100" spans="1:13" ht="21">
      <c r="A100" s="190"/>
      <c r="B100" s="191"/>
      <c r="C100" s="192"/>
      <c r="D100" s="583"/>
      <c r="E100" s="584"/>
      <c r="F100" s="197"/>
      <c r="G100" s="185"/>
      <c r="H100" s="143"/>
      <c r="I100" s="295">
        <f t="shared" si="12"/>
        <v>0</v>
      </c>
      <c r="J100" s="195"/>
      <c r="K100" s="295">
        <f t="shared" si="13"/>
        <v>0</v>
      </c>
      <c r="L100" s="297">
        <f t="shared" si="14"/>
        <v>0</v>
      </c>
      <c r="M100" s="196"/>
    </row>
    <row r="101" spans="1:13" ht="21">
      <c r="A101" s="190"/>
      <c r="B101" s="191"/>
      <c r="C101" s="192"/>
      <c r="D101" s="583"/>
      <c r="E101" s="584"/>
      <c r="F101" s="184"/>
      <c r="G101" s="185"/>
      <c r="H101" s="143"/>
      <c r="I101" s="298">
        <f t="shared" si="12"/>
        <v>0</v>
      </c>
      <c r="J101" s="195"/>
      <c r="K101" s="298">
        <f t="shared" si="13"/>
        <v>0</v>
      </c>
      <c r="L101" s="301">
        <f t="shared" si="14"/>
        <v>0</v>
      </c>
      <c r="M101" s="196"/>
    </row>
    <row r="102" spans="1:13" ht="21">
      <c r="A102" s="181"/>
      <c r="B102" s="580"/>
      <c r="C102" s="581"/>
      <c r="D102" s="581"/>
      <c r="E102" s="582"/>
      <c r="F102" s="198"/>
      <c r="G102" s="199"/>
      <c r="H102" s="200"/>
      <c r="I102" s="295">
        <f t="shared" si="12"/>
        <v>0</v>
      </c>
      <c r="J102" s="201"/>
      <c r="K102" s="302">
        <f>SUM(K98:K101)</f>
        <v>0</v>
      </c>
      <c r="L102" s="297">
        <f t="shared" si="14"/>
        <v>0</v>
      </c>
      <c r="M102" s="196"/>
    </row>
    <row r="103" spans="1:13" ht="21">
      <c r="A103" s="190"/>
      <c r="B103" s="580"/>
      <c r="C103" s="581"/>
      <c r="D103" s="581"/>
      <c r="E103" s="582"/>
      <c r="F103" s="184"/>
      <c r="G103" s="185"/>
      <c r="H103" s="143"/>
      <c r="I103" s="298">
        <f t="shared" si="12"/>
        <v>0</v>
      </c>
      <c r="J103" s="186"/>
      <c r="K103" s="295">
        <f>SUM(J103)*$F103</f>
        <v>0</v>
      </c>
      <c r="L103" s="301">
        <f t="shared" si="14"/>
        <v>0</v>
      </c>
      <c r="M103" s="187"/>
    </row>
    <row r="104" spans="1:13" ht="21" thickBot="1">
      <c r="A104" s="190"/>
      <c r="B104" s="191"/>
      <c r="C104" s="192"/>
      <c r="D104" s="588"/>
      <c r="E104" s="589"/>
      <c r="F104" s="184"/>
      <c r="G104" s="185"/>
      <c r="H104" s="143"/>
      <c r="I104" s="295">
        <f t="shared" si="12"/>
        <v>0</v>
      </c>
      <c r="J104" s="195"/>
      <c r="K104" s="295">
        <f>SUM(J104)*$F104</f>
        <v>0</v>
      </c>
      <c r="L104" s="297">
        <f t="shared" si="14"/>
        <v>0</v>
      </c>
      <c r="M104" s="196"/>
    </row>
    <row r="105" spans="1:13" ht="21">
      <c r="A105" s="212"/>
      <c r="B105" s="213"/>
      <c r="C105" s="214"/>
      <c r="D105" s="215"/>
      <c r="E105" s="215" t="s">
        <v>119</v>
      </c>
      <c r="F105" s="291"/>
      <c r="G105" s="215"/>
      <c r="H105" s="292"/>
      <c r="I105" s="299">
        <f>SUM(I94:I104)</f>
        <v>6324</v>
      </c>
      <c r="J105" s="221"/>
      <c r="K105" s="303">
        <f>SUM(K94:K104)</f>
        <v>1277</v>
      </c>
      <c r="L105" s="303">
        <f>SUM(L94:L104)</f>
        <v>7601</v>
      </c>
      <c r="M105" s="223"/>
    </row>
    <row r="106" spans="1:13" ht="21" thickBot="1">
      <c r="A106" s="224"/>
      <c r="B106" s="213"/>
      <c r="C106" s="214"/>
      <c r="D106" s="215"/>
      <c r="E106" s="215" t="s">
        <v>120</v>
      </c>
      <c r="F106" s="291"/>
      <c r="G106" s="215"/>
      <c r="H106" s="292"/>
      <c r="I106" s="300">
        <f>SUM(I84+I105)</f>
        <v>24060</v>
      </c>
      <c r="J106" s="227"/>
      <c r="K106" s="300">
        <f>SUM(K84+K105)</f>
        <v>8941</v>
      </c>
      <c r="L106" s="300">
        <f>SUM(L84+L105)</f>
        <v>33001</v>
      </c>
      <c r="M106" s="228"/>
    </row>
    <row r="107" spans="1:13" ht="24">
      <c r="A107" s="113"/>
      <c r="B107" s="113"/>
      <c r="C107" s="113"/>
      <c r="D107" s="10"/>
      <c r="E107" s="113"/>
      <c r="F107" s="30"/>
      <c r="G107" s="30"/>
      <c r="H107" s="30"/>
      <c r="I107" s="29"/>
      <c r="J107" s="29"/>
      <c r="K107" s="29"/>
      <c r="L107" s="29"/>
      <c r="M107" s="30"/>
    </row>
    <row r="108" spans="1:13" ht="24">
      <c r="A108" s="113"/>
      <c r="B108" s="113"/>
      <c r="C108" s="113"/>
      <c r="D108" s="10"/>
      <c r="E108" s="707" t="s">
        <v>121</v>
      </c>
      <c r="F108" s="585"/>
      <c r="G108" s="585"/>
      <c r="H108" s="585"/>
      <c r="I108" s="707" t="s">
        <v>104</v>
      </c>
      <c r="J108" s="707"/>
      <c r="K108" s="707"/>
      <c r="L108" s="707"/>
      <c r="M108" s="30"/>
    </row>
    <row r="109" spans="1:13" ht="24">
      <c r="A109" s="113"/>
      <c r="B109" s="113"/>
      <c r="C109" s="113"/>
      <c r="D109" s="10"/>
      <c r="E109" s="585" t="s">
        <v>105</v>
      </c>
      <c r="F109" s="585"/>
      <c r="G109" s="585"/>
      <c r="H109" s="585"/>
      <c r="I109" s="585" t="s">
        <v>105</v>
      </c>
      <c r="J109" s="585"/>
      <c r="K109" s="585"/>
      <c r="L109" s="585"/>
      <c r="M109" s="30"/>
    </row>
    <row r="110" spans="1:13" ht="24">
      <c r="A110" s="113"/>
      <c r="B110" s="113"/>
      <c r="C110" s="113"/>
      <c r="D110" s="10"/>
      <c r="E110" s="169"/>
      <c r="F110" s="169"/>
      <c r="G110" s="169"/>
      <c r="H110" s="169"/>
      <c r="I110" s="585" t="s">
        <v>106</v>
      </c>
      <c r="J110" s="585"/>
      <c r="K110" s="585"/>
      <c r="L110" s="585"/>
      <c r="M110" s="30"/>
    </row>
    <row r="111" spans="1:13" ht="24">
      <c r="A111" s="586" t="s">
        <v>26</v>
      </c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130" t="s">
        <v>101</v>
      </c>
      <c r="M111" s="130"/>
    </row>
    <row r="112" spans="1:13" ht="24">
      <c r="A112" s="180" t="s">
        <v>81</v>
      </c>
      <c r="B112" s="180"/>
      <c r="C112" s="175"/>
      <c r="D112" s="175"/>
      <c r="E112" s="293" t="str">
        <f>+E2</f>
        <v>ป.1ฉ</v>
      </c>
      <c r="F112" s="170"/>
      <c r="G112" s="171"/>
      <c r="H112" s="172"/>
      <c r="I112" s="176"/>
      <c r="J112" s="175"/>
      <c r="K112" s="175"/>
      <c r="L112" s="175"/>
      <c r="M112" s="175"/>
    </row>
    <row r="113" spans="1:13" ht="21" thickBot="1">
      <c r="A113" s="587" t="s">
        <v>0</v>
      </c>
      <c r="B113" s="587"/>
      <c r="C113" s="587"/>
      <c r="D113" s="293" t="str">
        <f>+D91</f>
        <v>โรงเรียน กกกก</v>
      </c>
      <c r="E113" s="293"/>
      <c r="F113" s="175"/>
      <c r="G113" s="175"/>
      <c r="H113" s="175"/>
      <c r="I113" s="177" t="s">
        <v>102</v>
      </c>
      <c r="J113" s="294" t="str">
        <f>+J3</f>
        <v>สพป.ลพบุรี เขต 1</v>
      </c>
      <c r="K113" s="294"/>
      <c r="L113" s="294"/>
      <c r="M113" s="178"/>
    </row>
    <row r="114" spans="1:13" ht="21" thickTop="1">
      <c r="A114" s="593" t="s">
        <v>3</v>
      </c>
      <c r="B114" s="600" t="s">
        <v>4</v>
      </c>
      <c r="C114" s="601"/>
      <c r="D114" s="601"/>
      <c r="E114" s="601"/>
      <c r="F114" s="604" t="s">
        <v>11</v>
      </c>
      <c r="G114" s="606" t="s">
        <v>13</v>
      </c>
      <c r="H114" s="595" t="s">
        <v>19</v>
      </c>
      <c r="I114" s="596"/>
      <c r="J114" s="595" t="s">
        <v>15</v>
      </c>
      <c r="K114" s="596"/>
      <c r="L114" s="611" t="s">
        <v>17</v>
      </c>
      <c r="M114" s="593" t="s">
        <v>5</v>
      </c>
    </row>
    <row r="115" spans="1:13" ht="21" thickBot="1">
      <c r="A115" s="594"/>
      <c r="B115" s="602"/>
      <c r="C115" s="603"/>
      <c r="D115" s="603"/>
      <c r="E115" s="603"/>
      <c r="F115" s="605"/>
      <c r="G115" s="607"/>
      <c r="H115" s="27" t="s">
        <v>27</v>
      </c>
      <c r="I115" s="27" t="s">
        <v>16</v>
      </c>
      <c r="J115" s="27" t="s">
        <v>27</v>
      </c>
      <c r="K115" s="27" t="s">
        <v>16</v>
      </c>
      <c r="L115" s="612"/>
      <c r="M115" s="594"/>
    </row>
    <row r="116" spans="1:13" ht="21" thickTop="1">
      <c r="A116" s="137"/>
      <c r="B116" s="608"/>
      <c r="C116" s="609"/>
      <c r="D116" s="609"/>
      <c r="E116" s="610"/>
      <c r="F116" s="138">
        <v>23</v>
      </c>
      <c r="G116" s="139"/>
      <c r="H116" s="140">
        <v>24</v>
      </c>
      <c r="I116" s="295">
        <f aca="true" t="shared" si="15" ref="I116:I126">SUM(H116)*$F116</f>
        <v>552</v>
      </c>
      <c r="J116" s="142">
        <v>25</v>
      </c>
      <c r="K116" s="295">
        <f aca="true" t="shared" si="16" ref="K116:K123">SUM(J116)*$F116</f>
        <v>575</v>
      </c>
      <c r="L116" s="297">
        <f aca="true" t="shared" si="17" ref="L116:L126">SUM(,I116,K116)</f>
        <v>1127</v>
      </c>
      <c r="M116" s="139"/>
    </row>
    <row r="117" spans="1:13" ht="21">
      <c r="A117" s="181"/>
      <c r="B117" s="580"/>
      <c r="C117" s="581"/>
      <c r="D117" s="581"/>
      <c r="E117" s="582"/>
      <c r="F117" s="148">
        <v>26</v>
      </c>
      <c r="G117" s="149"/>
      <c r="H117" s="150">
        <v>222</v>
      </c>
      <c r="I117" s="295">
        <f t="shared" si="15"/>
        <v>5772</v>
      </c>
      <c r="J117" s="182">
        <v>27</v>
      </c>
      <c r="K117" s="295">
        <f t="shared" si="16"/>
        <v>702</v>
      </c>
      <c r="L117" s="297">
        <f t="shared" si="17"/>
        <v>6474</v>
      </c>
      <c r="M117" s="149"/>
    </row>
    <row r="118" spans="1:13" ht="21">
      <c r="A118" s="183"/>
      <c r="B118" s="580"/>
      <c r="C118" s="581"/>
      <c r="D118" s="581"/>
      <c r="E118" s="582"/>
      <c r="F118" s="184"/>
      <c r="G118" s="185"/>
      <c r="H118" s="143"/>
      <c r="I118" s="295">
        <f t="shared" si="15"/>
        <v>0</v>
      </c>
      <c r="J118" s="186"/>
      <c r="K118" s="295">
        <f t="shared" si="16"/>
        <v>0</v>
      </c>
      <c r="L118" s="297">
        <f t="shared" si="17"/>
        <v>0</v>
      </c>
      <c r="M118" s="187"/>
    </row>
    <row r="119" spans="1:13" ht="21">
      <c r="A119" s="181"/>
      <c r="B119" s="597"/>
      <c r="C119" s="598"/>
      <c r="D119" s="598"/>
      <c r="E119" s="599"/>
      <c r="F119" s="184"/>
      <c r="G119" s="185"/>
      <c r="H119" s="143"/>
      <c r="I119" s="298">
        <f t="shared" si="15"/>
        <v>0</v>
      </c>
      <c r="J119" s="186"/>
      <c r="K119" s="298">
        <f t="shared" si="16"/>
        <v>0</v>
      </c>
      <c r="L119" s="301">
        <f t="shared" si="17"/>
        <v>0</v>
      </c>
      <c r="M119" s="187"/>
    </row>
    <row r="120" spans="1:13" ht="21">
      <c r="A120" s="190"/>
      <c r="B120" s="191"/>
      <c r="C120" s="192"/>
      <c r="D120" s="583"/>
      <c r="E120" s="584"/>
      <c r="F120" s="184"/>
      <c r="G120" s="185"/>
      <c r="H120" s="143"/>
      <c r="I120" s="295">
        <f t="shared" si="15"/>
        <v>0</v>
      </c>
      <c r="J120" s="195"/>
      <c r="K120" s="295">
        <f t="shared" si="16"/>
        <v>0</v>
      </c>
      <c r="L120" s="297">
        <f t="shared" si="17"/>
        <v>0</v>
      </c>
      <c r="M120" s="196"/>
    </row>
    <row r="121" spans="1:13" ht="21">
      <c r="A121" s="190"/>
      <c r="B121" s="191"/>
      <c r="C121" s="192"/>
      <c r="D121" s="583"/>
      <c r="E121" s="584"/>
      <c r="F121" s="197"/>
      <c r="G121" s="185"/>
      <c r="H121" s="143"/>
      <c r="I121" s="298">
        <f t="shared" si="15"/>
        <v>0</v>
      </c>
      <c r="J121" s="195"/>
      <c r="K121" s="295">
        <f t="shared" si="16"/>
        <v>0</v>
      </c>
      <c r="L121" s="301">
        <f t="shared" si="17"/>
        <v>0</v>
      </c>
      <c r="M121" s="196"/>
    </row>
    <row r="122" spans="1:13" ht="21">
      <c r="A122" s="190"/>
      <c r="B122" s="191"/>
      <c r="C122" s="192"/>
      <c r="D122" s="583"/>
      <c r="E122" s="584"/>
      <c r="F122" s="197"/>
      <c r="G122" s="185"/>
      <c r="H122" s="143"/>
      <c r="I122" s="295">
        <f t="shared" si="15"/>
        <v>0</v>
      </c>
      <c r="J122" s="195"/>
      <c r="K122" s="295">
        <f t="shared" si="16"/>
        <v>0</v>
      </c>
      <c r="L122" s="297">
        <f t="shared" si="17"/>
        <v>0</v>
      </c>
      <c r="M122" s="196"/>
    </row>
    <row r="123" spans="1:13" ht="21">
      <c r="A123" s="190"/>
      <c r="B123" s="191"/>
      <c r="C123" s="192"/>
      <c r="D123" s="583"/>
      <c r="E123" s="584"/>
      <c r="F123" s="184"/>
      <c r="G123" s="185"/>
      <c r="H123" s="143"/>
      <c r="I123" s="298">
        <f t="shared" si="15"/>
        <v>0</v>
      </c>
      <c r="J123" s="195"/>
      <c r="K123" s="298">
        <f t="shared" si="16"/>
        <v>0</v>
      </c>
      <c r="L123" s="301">
        <f t="shared" si="17"/>
        <v>0</v>
      </c>
      <c r="M123" s="196"/>
    </row>
    <row r="124" spans="1:13" ht="21">
      <c r="A124" s="181"/>
      <c r="B124" s="580"/>
      <c r="C124" s="581"/>
      <c r="D124" s="581"/>
      <c r="E124" s="582"/>
      <c r="F124" s="198"/>
      <c r="G124" s="199"/>
      <c r="H124" s="200"/>
      <c r="I124" s="295">
        <f t="shared" si="15"/>
        <v>0</v>
      </c>
      <c r="J124" s="201"/>
      <c r="K124" s="302">
        <f>SUM(K120:K123)</f>
        <v>0</v>
      </c>
      <c r="L124" s="297">
        <f t="shared" si="17"/>
        <v>0</v>
      </c>
      <c r="M124" s="196"/>
    </row>
    <row r="125" spans="1:13" ht="21">
      <c r="A125" s="190"/>
      <c r="B125" s="580"/>
      <c r="C125" s="581"/>
      <c r="D125" s="581"/>
      <c r="E125" s="582"/>
      <c r="F125" s="184"/>
      <c r="G125" s="185"/>
      <c r="H125" s="143"/>
      <c r="I125" s="298">
        <f t="shared" si="15"/>
        <v>0</v>
      </c>
      <c r="J125" s="186"/>
      <c r="K125" s="295">
        <f>SUM(J125)*$F125</f>
        <v>0</v>
      </c>
      <c r="L125" s="301">
        <f t="shared" si="17"/>
        <v>0</v>
      </c>
      <c r="M125" s="187"/>
    </row>
    <row r="126" spans="1:13" ht="21" thickBot="1">
      <c r="A126" s="190"/>
      <c r="B126" s="191"/>
      <c r="C126" s="192"/>
      <c r="D126" s="588"/>
      <c r="E126" s="589"/>
      <c r="F126" s="184"/>
      <c r="G126" s="185"/>
      <c r="H126" s="143"/>
      <c r="I126" s="295">
        <f t="shared" si="15"/>
        <v>0</v>
      </c>
      <c r="J126" s="195"/>
      <c r="K126" s="295">
        <f>SUM(J126)*$F126</f>
        <v>0</v>
      </c>
      <c r="L126" s="297">
        <f t="shared" si="17"/>
        <v>0</v>
      </c>
      <c r="M126" s="196"/>
    </row>
    <row r="127" spans="1:13" ht="21">
      <c r="A127" s="212"/>
      <c r="B127" s="213"/>
      <c r="C127" s="214"/>
      <c r="D127" s="215"/>
      <c r="E127" s="215" t="s">
        <v>124</v>
      </c>
      <c r="F127" s="291"/>
      <c r="G127" s="215"/>
      <c r="H127" s="292"/>
      <c r="I127" s="299">
        <f>SUM(I116:I126)</f>
        <v>6324</v>
      </c>
      <c r="J127" s="221"/>
      <c r="K127" s="303">
        <f>SUM(K116:K126)</f>
        <v>1277</v>
      </c>
      <c r="L127" s="303">
        <f>SUM(L116:L126)</f>
        <v>7601</v>
      </c>
      <c r="M127" s="223"/>
    </row>
    <row r="128" spans="1:13" ht="21" thickBot="1">
      <c r="A128" s="224"/>
      <c r="B128" s="213"/>
      <c r="C128" s="214"/>
      <c r="D128" s="215"/>
      <c r="E128" s="215" t="s">
        <v>125</v>
      </c>
      <c r="F128" s="291"/>
      <c r="G128" s="215"/>
      <c r="H128" s="292"/>
      <c r="I128" s="300">
        <f>SUM(I106+I127)</f>
        <v>30384</v>
      </c>
      <c r="J128" s="227"/>
      <c r="K128" s="300">
        <f>SUM(K106+K127)</f>
        <v>10218</v>
      </c>
      <c r="L128" s="300">
        <f>SUM(L106+L127)</f>
        <v>40602</v>
      </c>
      <c r="M128" s="228"/>
    </row>
    <row r="129" spans="1:13" ht="24">
      <c r="A129" s="113"/>
      <c r="B129" s="113"/>
      <c r="C129" s="113"/>
      <c r="D129" s="10"/>
      <c r="E129" s="113"/>
      <c r="F129" s="30"/>
      <c r="G129" s="30"/>
      <c r="H129" s="30"/>
      <c r="I129" s="29"/>
      <c r="J129" s="29"/>
      <c r="K129" s="29"/>
      <c r="L129" s="29"/>
      <c r="M129" s="30"/>
    </row>
    <row r="130" spans="1:13" ht="24">
      <c r="A130" s="113"/>
      <c r="B130" s="113"/>
      <c r="C130" s="113"/>
      <c r="D130" s="10"/>
      <c r="E130" s="707" t="s">
        <v>121</v>
      </c>
      <c r="F130" s="585"/>
      <c r="G130" s="585"/>
      <c r="H130" s="585"/>
      <c r="I130" s="707" t="s">
        <v>104</v>
      </c>
      <c r="J130" s="707"/>
      <c r="K130" s="707"/>
      <c r="L130" s="707"/>
      <c r="M130" s="30"/>
    </row>
    <row r="131" spans="1:13" ht="24">
      <c r="A131" s="113"/>
      <c r="B131" s="113"/>
      <c r="C131" s="113"/>
      <c r="D131" s="10"/>
      <c r="E131" s="585" t="s">
        <v>105</v>
      </c>
      <c r="F131" s="585"/>
      <c r="G131" s="585"/>
      <c r="H131" s="585"/>
      <c r="I131" s="585" t="s">
        <v>105</v>
      </c>
      <c r="J131" s="585"/>
      <c r="K131" s="585"/>
      <c r="L131" s="585"/>
      <c r="M131" s="30"/>
    </row>
    <row r="132" spans="1:13" ht="24">
      <c r="A132" s="113"/>
      <c r="B132" s="113"/>
      <c r="C132" s="113"/>
      <c r="D132" s="10"/>
      <c r="E132" s="169"/>
      <c r="F132" s="169"/>
      <c r="G132" s="169"/>
      <c r="H132" s="169"/>
      <c r="I132" s="585" t="s">
        <v>106</v>
      </c>
      <c r="J132" s="585"/>
      <c r="K132" s="585"/>
      <c r="L132" s="585"/>
      <c r="M132" s="30"/>
    </row>
    <row r="133" spans="1:13" ht="24">
      <c r="A133" s="586" t="s">
        <v>26</v>
      </c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130" t="s">
        <v>101</v>
      </c>
      <c r="M133" s="130"/>
    </row>
    <row r="134" spans="1:13" ht="24">
      <c r="A134" s="180" t="s">
        <v>81</v>
      </c>
      <c r="B134" s="180"/>
      <c r="C134" s="175"/>
      <c r="D134" s="175"/>
      <c r="E134" s="293" t="str">
        <f>+E24</f>
        <v>ป.1ฉ</v>
      </c>
      <c r="F134" s="170"/>
      <c r="G134" s="171"/>
      <c r="H134" s="172"/>
      <c r="I134" s="176"/>
      <c r="J134" s="175"/>
      <c r="K134" s="175"/>
      <c r="L134" s="175"/>
      <c r="M134" s="175"/>
    </row>
    <row r="135" spans="1:13" ht="21" thickBot="1">
      <c r="A135" s="587" t="s">
        <v>0</v>
      </c>
      <c r="B135" s="587"/>
      <c r="C135" s="587"/>
      <c r="D135" s="293" t="str">
        <f>+D113</f>
        <v>โรงเรียน กกกก</v>
      </c>
      <c r="E135" s="293"/>
      <c r="F135" s="175"/>
      <c r="G135" s="175"/>
      <c r="H135" s="175"/>
      <c r="I135" s="177" t="s">
        <v>102</v>
      </c>
      <c r="J135" s="294" t="str">
        <f>+J25</f>
        <v>สพป.ลพบุรี เขต 1</v>
      </c>
      <c r="K135" s="294"/>
      <c r="L135" s="294"/>
      <c r="M135" s="178"/>
    </row>
    <row r="136" spans="1:13" ht="21" thickTop="1">
      <c r="A136" s="593" t="s">
        <v>3</v>
      </c>
      <c r="B136" s="600" t="s">
        <v>4</v>
      </c>
      <c r="C136" s="601"/>
      <c r="D136" s="601"/>
      <c r="E136" s="601"/>
      <c r="F136" s="604" t="s">
        <v>11</v>
      </c>
      <c r="G136" s="606" t="s">
        <v>13</v>
      </c>
      <c r="H136" s="595" t="s">
        <v>19</v>
      </c>
      <c r="I136" s="596"/>
      <c r="J136" s="595" t="s">
        <v>15</v>
      </c>
      <c r="K136" s="596"/>
      <c r="L136" s="611" t="s">
        <v>17</v>
      </c>
      <c r="M136" s="593" t="s">
        <v>5</v>
      </c>
    </row>
    <row r="137" spans="1:13" ht="21" thickBot="1">
      <c r="A137" s="594"/>
      <c r="B137" s="602"/>
      <c r="C137" s="603"/>
      <c r="D137" s="603"/>
      <c r="E137" s="603"/>
      <c r="F137" s="605"/>
      <c r="G137" s="607"/>
      <c r="H137" s="27" t="s">
        <v>27</v>
      </c>
      <c r="I137" s="27" t="s">
        <v>16</v>
      </c>
      <c r="J137" s="27" t="s">
        <v>27</v>
      </c>
      <c r="K137" s="27" t="s">
        <v>16</v>
      </c>
      <c r="L137" s="612"/>
      <c r="M137" s="594"/>
    </row>
    <row r="138" spans="1:13" ht="21" thickTop="1">
      <c r="A138" s="137"/>
      <c r="B138" s="608"/>
      <c r="C138" s="609"/>
      <c r="D138" s="609"/>
      <c r="E138" s="610"/>
      <c r="F138" s="138">
        <v>23</v>
      </c>
      <c r="G138" s="139"/>
      <c r="H138" s="140">
        <v>24</v>
      </c>
      <c r="I138" s="295">
        <f aca="true" t="shared" si="18" ref="I138:I148">SUM(H138)*$F138</f>
        <v>552</v>
      </c>
      <c r="J138" s="142">
        <v>25</v>
      </c>
      <c r="K138" s="295">
        <f aca="true" t="shared" si="19" ref="K138:K145">SUM(J138)*$F138</f>
        <v>575</v>
      </c>
      <c r="L138" s="297">
        <f aca="true" t="shared" si="20" ref="L138:L148">SUM(,I138,K138)</f>
        <v>1127</v>
      </c>
      <c r="M138" s="139"/>
    </row>
    <row r="139" spans="1:13" ht="21">
      <c r="A139" s="181"/>
      <c r="B139" s="580"/>
      <c r="C139" s="581"/>
      <c r="D139" s="581"/>
      <c r="E139" s="582"/>
      <c r="F139" s="148">
        <v>26</v>
      </c>
      <c r="G139" s="149"/>
      <c r="H139" s="150">
        <v>222</v>
      </c>
      <c r="I139" s="295">
        <f t="shared" si="18"/>
        <v>5772</v>
      </c>
      <c r="J139" s="182">
        <v>27</v>
      </c>
      <c r="K139" s="295">
        <f t="shared" si="19"/>
        <v>702</v>
      </c>
      <c r="L139" s="297">
        <f t="shared" si="20"/>
        <v>6474</v>
      </c>
      <c r="M139" s="149"/>
    </row>
    <row r="140" spans="1:13" ht="21">
      <c r="A140" s="183"/>
      <c r="B140" s="580"/>
      <c r="C140" s="581"/>
      <c r="D140" s="581"/>
      <c r="E140" s="582"/>
      <c r="F140" s="184"/>
      <c r="G140" s="185"/>
      <c r="H140" s="143"/>
      <c r="I140" s="295">
        <f t="shared" si="18"/>
        <v>0</v>
      </c>
      <c r="J140" s="186"/>
      <c r="K140" s="295">
        <f t="shared" si="19"/>
        <v>0</v>
      </c>
      <c r="L140" s="297">
        <f t="shared" si="20"/>
        <v>0</v>
      </c>
      <c r="M140" s="187"/>
    </row>
    <row r="141" spans="1:13" ht="21">
      <c r="A141" s="181"/>
      <c r="B141" s="597"/>
      <c r="C141" s="598"/>
      <c r="D141" s="598"/>
      <c r="E141" s="599"/>
      <c r="F141" s="184"/>
      <c r="G141" s="185"/>
      <c r="H141" s="143"/>
      <c r="I141" s="298">
        <f t="shared" si="18"/>
        <v>0</v>
      </c>
      <c r="J141" s="186"/>
      <c r="K141" s="298">
        <f t="shared" si="19"/>
        <v>0</v>
      </c>
      <c r="L141" s="301">
        <f t="shared" si="20"/>
        <v>0</v>
      </c>
      <c r="M141" s="187"/>
    </row>
    <row r="142" spans="1:13" ht="21">
      <c r="A142" s="190"/>
      <c r="B142" s="191"/>
      <c r="C142" s="192"/>
      <c r="D142" s="583"/>
      <c r="E142" s="584"/>
      <c r="F142" s="184"/>
      <c r="G142" s="185"/>
      <c r="H142" s="143"/>
      <c r="I142" s="295">
        <f t="shared" si="18"/>
        <v>0</v>
      </c>
      <c r="J142" s="195"/>
      <c r="K142" s="295">
        <f t="shared" si="19"/>
        <v>0</v>
      </c>
      <c r="L142" s="297">
        <f t="shared" si="20"/>
        <v>0</v>
      </c>
      <c r="M142" s="196"/>
    </row>
    <row r="143" spans="1:13" ht="21">
      <c r="A143" s="190"/>
      <c r="B143" s="191"/>
      <c r="C143" s="192"/>
      <c r="D143" s="583"/>
      <c r="E143" s="584"/>
      <c r="F143" s="197"/>
      <c r="G143" s="185"/>
      <c r="H143" s="143"/>
      <c r="I143" s="298">
        <f t="shared" si="18"/>
        <v>0</v>
      </c>
      <c r="J143" s="195"/>
      <c r="K143" s="295">
        <f t="shared" si="19"/>
        <v>0</v>
      </c>
      <c r="L143" s="301">
        <f t="shared" si="20"/>
        <v>0</v>
      </c>
      <c r="M143" s="196"/>
    </row>
    <row r="144" spans="1:13" ht="21">
      <c r="A144" s="190"/>
      <c r="B144" s="191"/>
      <c r="C144" s="192"/>
      <c r="D144" s="583"/>
      <c r="E144" s="584"/>
      <c r="F144" s="197"/>
      <c r="G144" s="185"/>
      <c r="H144" s="143"/>
      <c r="I144" s="295">
        <f t="shared" si="18"/>
        <v>0</v>
      </c>
      <c r="J144" s="195"/>
      <c r="K144" s="295">
        <f t="shared" si="19"/>
        <v>0</v>
      </c>
      <c r="L144" s="297">
        <f t="shared" si="20"/>
        <v>0</v>
      </c>
      <c r="M144" s="196"/>
    </row>
    <row r="145" spans="1:13" ht="21">
      <c r="A145" s="190"/>
      <c r="B145" s="191"/>
      <c r="C145" s="192"/>
      <c r="D145" s="583"/>
      <c r="E145" s="584"/>
      <c r="F145" s="184"/>
      <c r="G145" s="185"/>
      <c r="H145" s="143"/>
      <c r="I145" s="298">
        <f t="shared" si="18"/>
        <v>0</v>
      </c>
      <c r="J145" s="195"/>
      <c r="K145" s="298">
        <f t="shared" si="19"/>
        <v>0</v>
      </c>
      <c r="L145" s="301">
        <f t="shared" si="20"/>
        <v>0</v>
      </c>
      <c r="M145" s="196"/>
    </row>
    <row r="146" spans="1:13" ht="21">
      <c r="A146" s="181"/>
      <c r="B146" s="580"/>
      <c r="C146" s="581"/>
      <c r="D146" s="581"/>
      <c r="E146" s="582"/>
      <c r="F146" s="198"/>
      <c r="G146" s="199"/>
      <c r="H146" s="200"/>
      <c r="I146" s="295">
        <f t="shared" si="18"/>
        <v>0</v>
      </c>
      <c r="J146" s="201"/>
      <c r="K146" s="302">
        <f>SUM(K142:K145)</f>
        <v>0</v>
      </c>
      <c r="L146" s="297">
        <f t="shared" si="20"/>
        <v>0</v>
      </c>
      <c r="M146" s="196"/>
    </row>
    <row r="147" spans="1:13" ht="21">
      <c r="A147" s="190"/>
      <c r="B147" s="580"/>
      <c r="C147" s="581"/>
      <c r="D147" s="581"/>
      <c r="E147" s="582"/>
      <c r="F147" s="184"/>
      <c r="G147" s="185"/>
      <c r="H147" s="143"/>
      <c r="I147" s="298">
        <f t="shared" si="18"/>
        <v>0</v>
      </c>
      <c r="J147" s="186"/>
      <c r="K147" s="295">
        <f>SUM(J147)*$F147</f>
        <v>0</v>
      </c>
      <c r="L147" s="301">
        <f t="shared" si="20"/>
        <v>0</v>
      </c>
      <c r="M147" s="187"/>
    </row>
    <row r="148" spans="1:13" ht="21" thickBot="1">
      <c r="A148" s="190"/>
      <c r="B148" s="191"/>
      <c r="C148" s="192"/>
      <c r="D148" s="588"/>
      <c r="E148" s="589"/>
      <c r="F148" s="184"/>
      <c r="G148" s="185"/>
      <c r="H148" s="143"/>
      <c r="I148" s="295">
        <f t="shared" si="18"/>
        <v>0</v>
      </c>
      <c r="J148" s="195"/>
      <c r="K148" s="295">
        <f>SUM(J148)*$F148</f>
        <v>0</v>
      </c>
      <c r="L148" s="297">
        <f t="shared" si="20"/>
        <v>0</v>
      </c>
      <c r="M148" s="196"/>
    </row>
    <row r="149" spans="1:13" ht="21">
      <c r="A149" s="212"/>
      <c r="B149" s="213"/>
      <c r="C149" s="214"/>
      <c r="D149" s="215"/>
      <c r="E149" s="215" t="s">
        <v>133</v>
      </c>
      <c r="F149" s="291"/>
      <c r="G149" s="215"/>
      <c r="H149" s="292"/>
      <c r="I149" s="299">
        <f>SUM(I138:I148)</f>
        <v>6324</v>
      </c>
      <c r="J149" s="221"/>
      <c r="K149" s="303">
        <f>SUM(K138:K148)</f>
        <v>1277</v>
      </c>
      <c r="L149" s="303">
        <f>SUM(L138:L148)</f>
        <v>7601</v>
      </c>
      <c r="M149" s="223"/>
    </row>
    <row r="150" spans="1:13" ht="21" thickBot="1">
      <c r="A150" s="224"/>
      <c r="B150" s="213"/>
      <c r="C150" s="214"/>
      <c r="D150" s="215"/>
      <c r="E150" s="215" t="s">
        <v>134</v>
      </c>
      <c r="F150" s="291"/>
      <c r="G150" s="215"/>
      <c r="H150" s="292"/>
      <c r="I150" s="300">
        <f>SUM(I128+I149)</f>
        <v>36708</v>
      </c>
      <c r="J150" s="227"/>
      <c r="K150" s="300">
        <f>SUM(K128+K149)</f>
        <v>11495</v>
      </c>
      <c r="L150" s="300">
        <f>SUM(L128+L149)</f>
        <v>48203</v>
      </c>
      <c r="M150" s="228"/>
    </row>
    <row r="151" spans="1:13" ht="24">
      <c r="A151" s="113"/>
      <c r="B151" s="113"/>
      <c r="C151" s="113"/>
      <c r="D151" s="10"/>
      <c r="E151" s="113"/>
      <c r="F151" s="30"/>
      <c r="G151" s="30"/>
      <c r="H151" s="30"/>
      <c r="I151" s="29"/>
      <c r="J151" s="29"/>
      <c r="K151" s="29"/>
      <c r="L151" s="29"/>
      <c r="M151" s="30"/>
    </row>
    <row r="152" spans="1:13" ht="24">
      <c r="A152" s="113"/>
      <c r="B152" s="113"/>
      <c r="C152" s="113"/>
      <c r="D152" s="10"/>
      <c r="E152" s="707" t="s">
        <v>121</v>
      </c>
      <c r="F152" s="585"/>
      <c r="G152" s="585"/>
      <c r="H152" s="585"/>
      <c r="I152" s="707" t="s">
        <v>104</v>
      </c>
      <c r="J152" s="707"/>
      <c r="K152" s="707"/>
      <c r="L152" s="707"/>
      <c r="M152" s="30"/>
    </row>
    <row r="153" spans="1:13" ht="24">
      <c r="A153" s="113"/>
      <c r="B153" s="113"/>
      <c r="C153" s="113"/>
      <c r="D153" s="10"/>
      <c r="E153" s="585" t="s">
        <v>105</v>
      </c>
      <c r="F153" s="585"/>
      <c r="G153" s="585"/>
      <c r="H153" s="585"/>
      <c r="I153" s="585" t="s">
        <v>105</v>
      </c>
      <c r="J153" s="585"/>
      <c r="K153" s="585"/>
      <c r="L153" s="585"/>
      <c r="M153" s="30"/>
    </row>
    <row r="154" spans="1:13" ht="24">
      <c r="A154" s="113"/>
      <c r="B154" s="113"/>
      <c r="C154" s="113"/>
      <c r="D154" s="10"/>
      <c r="E154" s="169"/>
      <c r="F154" s="169"/>
      <c r="G154" s="169"/>
      <c r="H154" s="169"/>
      <c r="I154" s="585" t="s">
        <v>106</v>
      </c>
      <c r="J154" s="585"/>
      <c r="K154" s="585"/>
      <c r="L154" s="585"/>
      <c r="M154" s="30"/>
    </row>
    <row r="155" spans="1:13" ht="24">
      <c r="A155" s="586" t="s">
        <v>26</v>
      </c>
      <c r="B155" s="586"/>
      <c r="C155" s="586"/>
      <c r="D155" s="586"/>
      <c r="E155" s="586"/>
      <c r="F155" s="586"/>
      <c r="G155" s="586"/>
      <c r="H155" s="586"/>
      <c r="I155" s="586"/>
      <c r="J155" s="586"/>
      <c r="K155" s="586"/>
      <c r="L155" s="130" t="s">
        <v>101</v>
      </c>
      <c r="M155" s="130"/>
    </row>
    <row r="156" spans="1:13" ht="24">
      <c r="A156" s="180" t="s">
        <v>81</v>
      </c>
      <c r="B156" s="180"/>
      <c r="C156" s="175"/>
      <c r="D156" s="175"/>
      <c r="E156" s="293" t="str">
        <f>+E46</f>
        <v>ป.1ฉ</v>
      </c>
      <c r="F156" s="170"/>
      <c r="G156" s="171"/>
      <c r="H156" s="172"/>
      <c r="I156" s="176"/>
      <c r="J156" s="175"/>
      <c r="K156" s="175"/>
      <c r="L156" s="175"/>
      <c r="M156" s="175"/>
    </row>
    <row r="157" spans="1:13" ht="21" thickBot="1">
      <c r="A157" s="587" t="s">
        <v>0</v>
      </c>
      <c r="B157" s="587"/>
      <c r="C157" s="587"/>
      <c r="D157" s="293" t="str">
        <f>+D135</f>
        <v>โรงเรียน กกกก</v>
      </c>
      <c r="E157" s="293"/>
      <c r="F157" s="175"/>
      <c r="G157" s="175"/>
      <c r="H157" s="175"/>
      <c r="I157" s="177" t="s">
        <v>102</v>
      </c>
      <c r="J157" s="294" t="str">
        <f>+J47</f>
        <v>สพป.ลพบุรี เขต 1</v>
      </c>
      <c r="K157" s="294"/>
      <c r="L157" s="294"/>
      <c r="M157" s="178"/>
    </row>
    <row r="158" spans="1:13" ht="21" thickTop="1">
      <c r="A158" s="593" t="s">
        <v>3</v>
      </c>
      <c r="B158" s="600" t="s">
        <v>4</v>
      </c>
      <c r="C158" s="601"/>
      <c r="D158" s="601"/>
      <c r="E158" s="601"/>
      <c r="F158" s="604" t="s">
        <v>11</v>
      </c>
      <c r="G158" s="606" t="s">
        <v>13</v>
      </c>
      <c r="H158" s="595" t="s">
        <v>19</v>
      </c>
      <c r="I158" s="596"/>
      <c r="J158" s="595" t="s">
        <v>15</v>
      </c>
      <c r="K158" s="596"/>
      <c r="L158" s="611" t="s">
        <v>17</v>
      </c>
      <c r="M158" s="593" t="s">
        <v>5</v>
      </c>
    </row>
    <row r="159" spans="1:13" ht="21" thickBot="1">
      <c r="A159" s="594"/>
      <c r="B159" s="602"/>
      <c r="C159" s="603"/>
      <c r="D159" s="603"/>
      <c r="E159" s="603"/>
      <c r="F159" s="605"/>
      <c r="G159" s="607"/>
      <c r="H159" s="27" t="s">
        <v>27</v>
      </c>
      <c r="I159" s="27" t="s">
        <v>16</v>
      </c>
      <c r="J159" s="27" t="s">
        <v>27</v>
      </c>
      <c r="K159" s="27" t="s">
        <v>16</v>
      </c>
      <c r="L159" s="612"/>
      <c r="M159" s="594"/>
    </row>
    <row r="160" spans="1:13" ht="21" thickTop="1">
      <c r="A160" s="137"/>
      <c r="B160" s="608"/>
      <c r="C160" s="609"/>
      <c r="D160" s="609"/>
      <c r="E160" s="610"/>
      <c r="F160" s="138">
        <v>100</v>
      </c>
      <c r="G160" s="139"/>
      <c r="H160" s="140">
        <v>211</v>
      </c>
      <c r="I160" s="295">
        <f aca="true" t="shared" si="21" ref="I160:I170">SUM(H160)*$F160</f>
        <v>21100</v>
      </c>
      <c r="J160" s="142">
        <v>25</v>
      </c>
      <c r="K160" s="295">
        <f aca="true" t="shared" si="22" ref="K160:K167">SUM(J160)*$F160</f>
        <v>2500</v>
      </c>
      <c r="L160" s="297">
        <f aca="true" t="shared" si="23" ref="L160:L170">SUM(,I160,K160)</f>
        <v>23600</v>
      </c>
      <c r="M160" s="139"/>
    </row>
    <row r="161" spans="1:13" ht="21">
      <c r="A161" s="181"/>
      <c r="B161" s="580"/>
      <c r="C161" s="581"/>
      <c r="D161" s="581"/>
      <c r="E161" s="582"/>
      <c r="F161" s="148">
        <v>260</v>
      </c>
      <c r="G161" s="149"/>
      <c r="H161" s="150">
        <v>1234</v>
      </c>
      <c r="I161" s="295">
        <f t="shared" si="21"/>
        <v>320840</v>
      </c>
      <c r="J161" s="182">
        <v>27</v>
      </c>
      <c r="K161" s="295">
        <f t="shared" si="22"/>
        <v>7020</v>
      </c>
      <c r="L161" s="297">
        <f t="shared" si="23"/>
        <v>327860</v>
      </c>
      <c r="M161" s="149"/>
    </row>
    <row r="162" spans="1:13" ht="21">
      <c r="A162" s="183"/>
      <c r="B162" s="580"/>
      <c r="C162" s="581"/>
      <c r="D162" s="581"/>
      <c r="E162" s="582"/>
      <c r="F162" s="184"/>
      <c r="G162" s="185"/>
      <c r="H162" s="143"/>
      <c r="I162" s="295">
        <f t="shared" si="21"/>
        <v>0</v>
      </c>
      <c r="J162" s="186"/>
      <c r="K162" s="295">
        <f t="shared" si="22"/>
        <v>0</v>
      </c>
      <c r="L162" s="297">
        <f t="shared" si="23"/>
        <v>0</v>
      </c>
      <c r="M162" s="187"/>
    </row>
    <row r="163" spans="1:13" ht="21">
      <c r="A163" s="181"/>
      <c r="B163" s="597"/>
      <c r="C163" s="598"/>
      <c r="D163" s="598"/>
      <c r="E163" s="599"/>
      <c r="F163" s="184"/>
      <c r="G163" s="185"/>
      <c r="H163" s="143"/>
      <c r="I163" s="298">
        <f t="shared" si="21"/>
        <v>0</v>
      </c>
      <c r="J163" s="186"/>
      <c r="K163" s="298">
        <f t="shared" si="22"/>
        <v>0</v>
      </c>
      <c r="L163" s="301">
        <f t="shared" si="23"/>
        <v>0</v>
      </c>
      <c r="M163" s="187"/>
    </row>
    <row r="164" spans="1:13" ht="21">
      <c r="A164" s="190"/>
      <c r="B164" s="191"/>
      <c r="C164" s="192"/>
      <c r="D164" s="583"/>
      <c r="E164" s="584"/>
      <c r="F164" s="184"/>
      <c r="G164" s="185"/>
      <c r="H164" s="143"/>
      <c r="I164" s="295">
        <f t="shared" si="21"/>
        <v>0</v>
      </c>
      <c r="J164" s="195"/>
      <c r="K164" s="295">
        <f t="shared" si="22"/>
        <v>0</v>
      </c>
      <c r="L164" s="297">
        <f t="shared" si="23"/>
        <v>0</v>
      </c>
      <c r="M164" s="196"/>
    </row>
    <row r="165" spans="1:13" ht="21">
      <c r="A165" s="190"/>
      <c r="B165" s="191"/>
      <c r="C165" s="192"/>
      <c r="D165" s="583"/>
      <c r="E165" s="584"/>
      <c r="F165" s="197"/>
      <c r="G165" s="185"/>
      <c r="H165" s="143"/>
      <c r="I165" s="298">
        <f t="shared" si="21"/>
        <v>0</v>
      </c>
      <c r="J165" s="195"/>
      <c r="K165" s="295">
        <f t="shared" si="22"/>
        <v>0</v>
      </c>
      <c r="L165" s="301">
        <f t="shared" si="23"/>
        <v>0</v>
      </c>
      <c r="M165" s="196"/>
    </row>
    <row r="166" spans="1:13" ht="21">
      <c r="A166" s="190"/>
      <c r="B166" s="191"/>
      <c r="C166" s="192"/>
      <c r="D166" s="583"/>
      <c r="E166" s="584"/>
      <c r="F166" s="197"/>
      <c r="G166" s="185"/>
      <c r="H166" s="143"/>
      <c r="I166" s="295">
        <f t="shared" si="21"/>
        <v>0</v>
      </c>
      <c r="J166" s="195"/>
      <c r="K166" s="295">
        <f t="shared" si="22"/>
        <v>0</v>
      </c>
      <c r="L166" s="297">
        <f t="shared" si="23"/>
        <v>0</v>
      </c>
      <c r="M166" s="196"/>
    </row>
    <row r="167" spans="1:13" ht="21">
      <c r="A167" s="190"/>
      <c r="B167" s="191"/>
      <c r="C167" s="192"/>
      <c r="D167" s="583"/>
      <c r="E167" s="584"/>
      <c r="F167" s="184"/>
      <c r="G167" s="185"/>
      <c r="H167" s="143"/>
      <c r="I167" s="298">
        <f t="shared" si="21"/>
        <v>0</v>
      </c>
      <c r="J167" s="195"/>
      <c r="K167" s="298">
        <f t="shared" si="22"/>
        <v>0</v>
      </c>
      <c r="L167" s="301">
        <f t="shared" si="23"/>
        <v>0</v>
      </c>
      <c r="M167" s="196"/>
    </row>
    <row r="168" spans="1:13" ht="21">
      <c r="A168" s="181"/>
      <c r="B168" s="580"/>
      <c r="C168" s="581"/>
      <c r="D168" s="581"/>
      <c r="E168" s="582"/>
      <c r="F168" s="198"/>
      <c r="G168" s="199"/>
      <c r="H168" s="200"/>
      <c r="I168" s="295">
        <f t="shared" si="21"/>
        <v>0</v>
      </c>
      <c r="J168" s="201"/>
      <c r="K168" s="302">
        <f>SUM(K164:K167)</f>
        <v>0</v>
      </c>
      <c r="L168" s="297">
        <f t="shared" si="23"/>
        <v>0</v>
      </c>
      <c r="M168" s="196"/>
    </row>
    <row r="169" spans="1:13" ht="21">
      <c r="A169" s="190"/>
      <c r="B169" s="580"/>
      <c r="C169" s="581"/>
      <c r="D169" s="581"/>
      <c r="E169" s="582"/>
      <c r="F169" s="184"/>
      <c r="G169" s="185"/>
      <c r="H169" s="143"/>
      <c r="I169" s="298">
        <f t="shared" si="21"/>
        <v>0</v>
      </c>
      <c r="J169" s="186"/>
      <c r="K169" s="295">
        <f>SUM(J169)*$F169</f>
        <v>0</v>
      </c>
      <c r="L169" s="301">
        <f t="shared" si="23"/>
        <v>0</v>
      </c>
      <c r="M169" s="187"/>
    </row>
    <row r="170" spans="1:13" ht="21" thickBot="1">
      <c r="A170" s="190"/>
      <c r="B170" s="191"/>
      <c r="C170" s="192"/>
      <c r="D170" s="588"/>
      <c r="E170" s="589"/>
      <c r="F170" s="184"/>
      <c r="G170" s="185"/>
      <c r="H170" s="143"/>
      <c r="I170" s="295">
        <f t="shared" si="21"/>
        <v>0</v>
      </c>
      <c r="J170" s="195"/>
      <c r="K170" s="295">
        <f>SUM(J170)*$F170</f>
        <v>0</v>
      </c>
      <c r="L170" s="297">
        <f t="shared" si="23"/>
        <v>0</v>
      </c>
      <c r="M170" s="196"/>
    </row>
    <row r="171" spans="1:13" ht="21">
      <c r="A171" s="212"/>
      <c r="B171" s="213"/>
      <c r="C171" s="214"/>
      <c r="D171" s="215"/>
      <c r="E171" s="215" t="s">
        <v>137</v>
      </c>
      <c r="F171" s="291"/>
      <c r="G171" s="215"/>
      <c r="H171" s="292"/>
      <c r="I171" s="299">
        <f>SUM(I160:I170)</f>
        <v>341940</v>
      </c>
      <c r="J171" s="221"/>
      <c r="K171" s="303">
        <f>SUM(K160:K170)</f>
        <v>9520</v>
      </c>
      <c r="L171" s="303">
        <f>SUM(L160:L170)</f>
        <v>351460</v>
      </c>
      <c r="M171" s="223"/>
    </row>
    <row r="172" spans="1:13" ht="21" thickBot="1">
      <c r="A172" s="224"/>
      <c r="B172" s="213"/>
      <c r="C172" s="214"/>
      <c r="D172" s="215"/>
      <c r="E172" s="215" t="s">
        <v>138</v>
      </c>
      <c r="F172" s="291"/>
      <c r="G172" s="215"/>
      <c r="H172" s="292"/>
      <c r="I172" s="300">
        <f>SUM(I150+I171)</f>
        <v>378648</v>
      </c>
      <c r="J172" s="227"/>
      <c r="K172" s="300">
        <f>SUM(K150+K171)</f>
        <v>21015</v>
      </c>
      <c r="L172" s="300">
        <f>SUM(L150+L171)</f>
        <v>399663</v>
      </c>
      <c r="M172" s="228"/>
    </row>
    <row r="173" spans="1:13" ht="24">
      <c r="A173" s="113"/>
      <c r="B173" s="113"/>
      <c r="C173" s="113"/>
      <c r="D173" s="10"/>
      <c r="E173" s="113"/>
      <c r="F173" s="30"/>
      <c r="G173" s="30"/>
      <c r="H173" s="30"/>
      <c r="I173" s="29"/>
      <c r="J173" s="29"/>
      <c r="K173" s="29"/>
      <c r="L173" s="29"/>
      <c r="M173" s="30"/>
    </row>
    <row r="174" spans="1:13" ht="24">
      <c r="A174" s="113"/>
      <c r="B174" s="113"/>
      <c r="C174" s="113"/>
      <c r="D174" s="10"/>
      <c r="E174" s="707" t="s">
        <v>121</v>
      </c>
      <c r="F174" s="585"/>
      <c r="G174" s="585"/>
      <c r="H174" s="585"/>
      <c r="I174" s="707" t="s">
        <v>104</v>
      </c>
      <c r="J174" s="707"/>
      <c r="K174" s="707"/>
      <c r="L174" s="707"/>
      <c r="M174" s="30"/>
    </row>
    <row r="175" spans="1:13" ht="24">
      <c r="A175" s="113"/>
      <c r="B175" s="113"/>
      <c r="C175" s="113"/>
      <c r="D175" s="10"/>
      <c r="E175" s="585" t="s">
        <v>105</v>
      </c>
      <c r="F175" s="585"/>
      <c r="G175" s="585"/>
      <c r="H175" s="585"/>
      <c r="I175" s="585" t="s">
        <v>105</v>
      </c>
      <c r="J175" s="585"/>
      <c r="K175" s="585"/>
      <c r="L175" s="585"/>
      <c r="M175" s="30"/>
    </row>
    <row r="176" spans="1:13" ht="24">
      <c r="A176" s="113"/>
      <c r="B176" s="113"/>
      <c r="C176" s="113"/>
      <c r="D176" s="10"/>
      <c r="E176" s="169"/>
      <c r="F176" s="169"/>
      <c r="G176" s="169"/>
      <c r="H176" s="169"/>
      <c r="I176" s="585" t="s">
        <v>106</v>
      </c>
      <c r="J176" s="585"/>
      <c r="K176" s="585"/>
      <c r="L176" s="585"/>
      <c r="M176" s="30"/>
    </row>
    <row r="177" spans="1:13" ht="24">
      <c r="A177" s="586" t="s">
        <v>26</v>
      </c>
      <c r="B177" s="586"/>
      <c r="C177" s="586"/>
      <c r="D177" s="586"/>
      <c r="E177" s="586"/>
      <c r="F177" s="586"/>
      <c r="G177" s="586"/>
      <c r="H177" s="586"/>
      <c r="I177" s="586"/>
      <c r="J177" s="586"/>
      <c r="K177" s="586"/>
      <c r="L177" s="130" t="s">
        <v>101</v>
      </c>
      <c r="M177" s="130"/>
    </row>
    <row r="178" spans="1:13" ht="24">
      <c r="A178" s="180" t="s">
        <v>81</v>
      </c>
      <c r="B178" s="180"/>
      <c r="C178" s="175"/>
      <c r="D178" s="175"/>
      <c r="E178" s="293" t="str">
        <f>+E68</f>
        <v>ป.1ฉ</v>
      </c>
      <c r="F178" s="170"/>
      <c r="G178" s="171"/>
      <c r="H178" s="172"/>
      <c r="I178" s="176"/>
      <c r="J178" s="175"/>
      <c r="K178" s="175"/>
      <c r="L178" s="175"/>
      <c r="M178" s="175"/>
    </row>
    <row r="179" spans="1:13" ht="21" thickBot="1">
      <c r="A179" s="587" t="s">
        <v>0</v>
      </c>
      <c r="B179" s="587"/>
      <c r="C179" s="587"/>
      <c r="D179" s="293" t="str">
        <f>+D157</f>
        <v>โรงเรียน กกกก</v>
      </c>
      <c r="E179" s="293"/>
      <c r="F179" s="175"/>
      <c r="G179" s="175"/>
      <c r="H179" s="175"/>
      <c r="I179" s="177" t="s">
        <v>102</v>
      </c>
      <c r="J179" s="294" t="str">
        <f>+J69</f>
        <v>สพป.ลพบุรี เขต 1</v>
      </c>
      <c r="K179" s="294"/>
      <c r="L179" s="294"/>
      <c r="M179" s="178"/>
    </row>
    <row r="180" spans="1:13" ht="21" thickTop="1">
      <c r="A180" s="593" t="s">
        <v>3</v>
      </c>
      <c r="B180" s="600" t="s">
        <v>4</v>
      </c>
      <c r="C180" s="601"/>
      <c r="D180" s="601"/>
      <c r="E180" s="601"/>
      <c r="F180" s="604" t="s">
        <v>11</v>
      </c>
      <c r="G180" s="606" t="s">
        <v>13</v>
      </c>
      <c r="H180" s="595" t="s">
        <v>19</v>
      </c>
      <c r="I180" s="596"/>
      <c r="J180" s="595" t="s">
        <v>15</v>
      </c>
      <c r="K180" s="596"/>
      <c r="L180" s="611" t="s">
        <v>17</v>
      </c>
      <c r="M180" s="593" t="s">
        <v>5</v>
      </c>
    </row>
    <row r="181" spans="1:13" ht="21" thickBot="1">
      <c r="A181" s="594"/>
      <c r="B181" s="602"/>
      <c r="C181" s="603"/>
      <c r="D181" s="603"/>
      <c r="E181" s="603"/>
      <c r="F181" s="605"/>
      <c r="G181" s="607"/>
      <c r="H181" s="27" t="s">
        <v>27</v>
      </c>
      <c r="I181" s="27" t="s">
        <v>16</v>
      </c>
      <c r="J181" s="27" t="s">
        <v>27</v>
      </c>
      <c r="K181" s="27" t="s">
        <v>16</v>
      </c>
      <c r="L181" s="612"/>
      <c r="M181" s="594"/>
    </row>
    <row r="182" spans="1:13" ht="21" thickTop="1">
      <c r="A182" s="137"/>
      <c r="B182" s="608"/>
      <c r="C182" s="609"/>
      <c r="D182" s="609"/>
      <c r="E182" s="610"/>
      <c r="F182" s="138">
        <v>123</v>
      </c>
      <c r="G182" s="139"/>
      <c r="H182" s="140">
        <v>211</v>
      </c>
      <c r="I182" s="295">
        <f aca="true" t="shared" si="24" ref="I182:I192">SUM(H182)*$F182</f>
        <v>25953</v>
      </c>
      <c r="J182" s="142">
        <v>26</v>
      </c>
      <c r="K182" s="295">
        <f aca="true" t="shared" si="25" ref="K182:K189">SUM(J182)*$F182</f>
        <v>3198</v>
      </c>
      <c r="L182" s="297">
        <f aca="true" t="shared" si="26" ref="L182:L192">SUM(,I182,K182)</f>
        <v>29151</v>
      </c>
      <c r="M182" s="139"/>
    </row>
    <row r="183" spans="1:13" ht="21">
      <c r="A183" s="181"/>
      <c r="B183" s="580"/>
      <c r="C183" s="581"/>
      <c r="D183" s="581"/>
      <c r="E183" s="582"/>
      <c r="F183" s="148">
        <v>234</v>
      </c>
      <c r="G183" s="149"/>
      <c r="H183" s="150">
        <v>1234</v>
      </c>
      <c r="I183" s="295">
        <f t="shared" si="24"/>
        <v>288756</v>
      </c>
      <c r="J183" s="182">
        <v>29</v>
      </c>
      <c r="K183" s="295">
        <f t="shared" si="25"/>
        <v>6786</v>
      </c>
      <c r="L183" s="297">
        <f t="shared" si="26"/>
        <v>295542</v>
      </c>
      <c r="M183" s="149"/>
    </row>
    <row r="184" spans="1:13" ht="21">
      <c r="A184" s="183"/>
      <c r="B184" s="580"/>
      <c r="C184" s="581"/>
      <c r="D184" s="581"/>
      <c r="E184" s="582"/>
      <c r="F184" s="184"/>
      <c r="G184" s="185"/>
      <c r="H184" s="143"/>
      <c r="I184" s="295">
        <f t="shared" si="24"/>
        <v>0</v>
      </c>
      <c r="J184" s="186"/>
      <c r="K184" s="295">
        <f t="shared" si="25"/>
        <v>0</v>
      </c>
      <c r="L184" s="297">
        <f t="shared" si="26"/>
        <v>0</v>
      </c>
      <c r="M184" s="187"/>
    </row>
    <row r="185" spans="1:13" ht="21">
      <c r="A185" s="181"/>
      <c r="B185" s="597"/>
      <c r="C185" s="598"/>
      <c r="D185" s="598"/>
      <c r="E185" s="599"/>
      <c r="F185" s="184"/>
      <c r="G185" s="185"/>
      <c r="H185" s="143"/>
      <c r="I185" s="298">
        <f t="shared" si="24"/>
        <v>0</v>
      </c>
      <c r="J185" s="186"/>
      <c r="K185" s="298">
        <f t="shared" si="25"/>
        <v>0</v>
      </c>
      <c r="L185" s="301">
        <f t="shared" si="26"/>
        <v>0</v>
      </c>
      <c r="M185" s="187"/>
    </row>
    <row r="186" spans="1:13" ht="21">
      <c r="A186" s="190"/>
      <c r="B186" s="191"/>
      <c r="C186" s="192"/>
      <c r="D186" s="583"/>
      <c r="E186" s="584"/>
      <c r="F186" s="184"/>
      <c r="G186" s="185"/>
      <c r="H186" s="143"/>
      <c r="I186" s="295">
        <f t="shared" si="24"/>
        <v>0</v>
      </c>
      <c r="J186" s="195"/>
      <c r="K186" s="295">
        <f t="shared" si="25"/>
        <v>0</v>
      </c>
      <c r="L186" s="297">
        <f t="shared" si="26"/>
        <v>0</v>
      </c>
      <c r="M186" s="196"/>
    </row>
    <row r="187" spans="1:13" ht="21">
      <c r="A187" s="190"/>
      <c r="B187" s="191"/>
      <c r="C187" s="192"/>
      <c r="D187" s="583"/>
      <c r="E187" s="584"/>
      <c r="F187" s="197"/>
      <c r="G187" s="185"/>
      <c r="H187" s="143"/>
      <c r="I187" s="298">
        <f t="shared" si="24"/>
        <v>0</v>
      </c>
      <c r="J187" s="195"/>
      <c r="K187" s="295">
        <f t="shared" si="25"/>
        <v>0</v>
      </c>
      <c r="L187" s="301">
        <f t="shared" si="26"/>
        <v>0</v>
      </c>
      <c r="M187" s="196"/>
    </row>
    <row r="188" spans="1:13" ht="21">
      <c r="A188" s="190"/>
      <c r="B188" s="191"/>
      <c r="C188" s="192"/>
      <c r="D188" s="583"/>
      <c r="E188" s="584"/>
      <c r="F188" s="197"/>
      <c r="G188" s="185"/>
      <c r="H188" s="143"/>
      <c r="I188" s="295">
        <f t="shared" si="24"/>
        <v>0</v>
      </c>
      <c r="J188" s="195"/>
      <c r="K188" s="295">
        <f t="shared" si="25"/>
        <v>0</v>
      </c>
      <c r="L188" s="297">
        <f t="shared" si="26"/>
        <v>0</v>
      </c>
      <c r="M188" s="196"/>
    </row>
    <row r="189" spans="1:13" ht="21">
      <c r="A189" s="190"/>
      <c r="B189" s="191"/>
      <c r="C189" s="192"/>
      <c r="D189" s="583"/>
      <c r="E189" s="584"/>
      <c r="F189" s="184"/>
      <c r="G189" s="185"/>
      <c r="H189" s="143"/>
      <c r="I189" s="298">
        <f t="shared" si="24"/>
        <v>0</v>
      </c>
      <c r="J189" s="195"/>
      <c r="K189" s="298">
        <f t="shared" si="25"/>
        <v>0</v>
      </c>
      <c r="L189" s="301">
        <f t="shared" si="26"/>
        <v>0</v>
      </c>
      <c r="M189" s="196"/>
    </row>
    <row r="190" spans="1:13" ht="21">
      <c r="A190" s="181"/>
      <c r="B190" s="580"/>
      <c r="C190" s="581"/>
      <c r="D190" s="581"/>
      <c r="E190" s="582"/>
      <c r="F190" s="198"/>
      <c r="G190" s="199"/>
      <c r="H190" s="200"/>
      <c r="I190" s="295">
        <f t="shared" si="24"/>
        <v>0</v>
      </c>
      <c r="J190" s="201"/>
      <c r="K190" s="302">
        <f>SUM(K186:K189)</f>
        <v>0</v>
      </c>
      <c r="L190" s="297">
        <f t="shared" si="26"/>
        <v>0</v>
      </c>
      <c r="M190" s="196"/>
    </row>
    <row r="191" spans="1:13" ht="21">
      <c r="A191" s="190"/>
      <c r="B191" s="580"/>
      <c r="C191" s="581"/>
      <c r="D191" s="581"/>
      <c r="E191" s="582"/>
      <c r="F191" s="184"/>
      <c r="G191" s="185"/>
      <c r="H191" s="143"/>
      <c r="I191" s="298">
        <f t="shared" si="24"/>
        <v>0</v>
      </c>
      <c r="J191" s="186"/>
      <c r="K191" s="295">
        <f>SUM(J191)*$F191</f>
        <v>0</v>
      </c>
      <c r="L191" s="301">
        <f t="shared" si="26"/>
        <v>0</v>
      </c>
      <c r="M191" s="187"/>
    </row>
    <row r="192" spans="1:13" ht="21" thickBot="1">
      <c r="A192" s="190"/>
      <c r="B192" s="191"/>
      <c r="C192" s="192"/>
      <c r="D192" s="588"/>
      <c r="E192" s="589"/>
      <c r="F192" s="184"/>
      <c r="G192" s="185"/>
      <c r="H192" s="143"/>
      <c r="I192" s="295">
        <f t="shared" si="24"/>
        <v>0</v>
      </c>
      <c r="J192" s="195"/>
      <c r="K192" s="295">
        <f>SUM(J192)*$F192</f>
        <v>0</v>
      </c>
      <c r="L192" s="297">
        <f t="shared" si="26"/>
        <v>0</v>
      </c>
      <c r="M192" s="196"/>
    </row>
    <row r="193" spans="1:13" ht="21">
      <c r="A193" s="212"/>
      <c r="B193" s="213"/>
      <c r="C193" s="214"/>
      <c r="D193" s="215"/>
      <c r="E193" s="215" t="s">
        <v>139</v>
      </c>
      <c r="F193" s="291"/>
      <c r="G193" s="215"/>
      <c r="H193" s="292"/>
      <c r="I193" s="299">
        <f>SUM(I182:I192)</f>
        <v>314709</v>
      </c>
      <c r="J193" s="221"/>
      <c r="K193" s="303">
        <f>SUM(K182:K192)</f>
        <v>9984</v>
      </c>
      <c r="L193" s="303">
        <f>SUM(L182:L192)</f>
        <v>324693</v>
      </c>
      <c r="M193" s="223"/>
    </row>
    <row r="194" spans="1:13" ht="21" thickBot="1">
      <c r="A194" s="224"/>
      <c r="B194" s="213"/>
      <c r="C194" s="214"/>
      <c r="D194" s="215"/>
      <c r="E194" s="215" t="s">
        <v>140</v>
      </c>
      <c r="F194" s="291"/>
      <c r="G194" s="215"/>
      <c r="H194" s="292"/>
      <c r="I194" s="300">
        <f>SUM(I172+I193)</f>
        <v>693357</v>
      </c>
      <c r="J194" s="227"/>
      <c r="K194" s="300">
        <f>SUM(K172+K193)</f>
        <v>30999</v>
      </c>
      <c r="L194" s="300">
        <f>SUM(L172+L193)</f>
        <v>724356</v>
      </c>
      <c r="M194" s="228"/>
    </row>
    <row r="195" spans="1:13" ht="24">
      <c r="A195" s="113"/>
      <c r="B195" s="113"/>
      <c r="C195" s="113"/>
      <c r="D195" s="10"/>
      <c r="E195" s="113"/>
      <c r="F195" s="30"/>
      <c r="G195" s="30"/>
      <c r="H195" s="30"/>
      <c r="I195" s="29"/>
      <c r="J195" s="29"/>
      <c r="K195" s="29"/>
      <c r="L195" s="29"/>
      <c r="M195" s="30"/>
    </row>
    <row r="196" spans="1:13" ht="24">
      <c r="A196" s="113"/>
      <c r="B196" s="113"/>
      <c r="C196" s="113"/>
      <c r="D196" s="10"/>
      <c r="E196" s="707" t="s">
        <v>121</v>
      </c>
      <c r="F196" s="585"/>
      <c r="G196" s="585"/>
      <c r="H196" s="585"/>
      <c r="I196" s="707" t="s">
        <v>104</v>
      </c>
      <c r="J196" s="707"/>
      <c r="K196" s="707"/>
      <c r="L196" s="707"/>
      <c r="M196" s="30"/>
    </row>
    <row r="197" spans="1:13" ht="24">
      <c r="A197" s="113"/>
      <c r="B197" s="113"/>
      <c r="C197" s="113"/>
      <c r="D197" s="10"/>
      <c r="E197" s="585" t="s">
        <v>105</v>
      </c>
      <c r="F197" s="585"/>
      <c r="G197" s="585"/>
      <c r="H197" s="585"/>
      <c r="I197" s="585" t="s">
        <v>105</v>
      </c>
      <c r="J197" s="585"/>
      <c r="K197" s="585"/>
      <c r="L197" s="585"/>
      <c r="M197" s="30"/>
    </row>
    <row r="198" spans="1:13" ht="24">
      <c r="A198" s="113"/>
      <c r="B198" s="113"/>
      <c r="C198" s="113"/>
      <c r="D198" s="10"/>
      <c r="E198" s="169"/>
      <c r="F198" s="169"/>
      <c r="G198" s="169"/>
      <c r="H198" s="169"/>
      <c r="I198" s="585" t="s">
        <v>106</v>
      </c>
      <c r="J198" s="585"/>
      <c r="K198" s="585"/>
      <c r="L198" s="585"/>
      <c r="M198" s="30"/>
    </row>
    <row r="199" spans="1:13" ht="24">
      <c r="A199" s="586" t="s">
        <v>26</v>
      </c>
      <c r="B199" s="586"/>
      <c r="C199" s="586"/>
      <c r="D199" s="586"/>
      <c r="E199" s="586"/>
      <c r="F199" s="586"/>
      <c r="G199" s="586"/>
      <c r="H199" s="586"/>
      <c r="I199" s="586"/>
      <c r="J199" s="586"/>
      <c r="K199" s="586"/>
      <c r="L199" s="130" t="s">
        <v>101</v>
      </c>
      <c r="M199" s="130"/>
    </row>
    <row r="200" spans="1:13" ht="24">
      <c r="A200" s="180" t="s">
        <v>81</v>
      </c>
      <c r="B200" s="180"/>
      <c r="C200" s="175"/>
      <c r="D200" s="175"/>
      <c r="E200" s="293" t="str">
        <f>+E90</f>
        <v>ป.1ฉ</v>
      </c>
      <c r="F200" s="170"/>
      <c r="G200" s="171"/>
      <c r="H200" s="172"/>
      <c r="I200" s="176"/>
      <c r="J200" s="175"/>
      <c r="K200" s="175"/>
      <c r="L200" s="175"/>
      <c r="M200" s="175"/>
    </row>
    <row r="201" spans="1:13" ht="21" thickBot="1">
      <c r="A201" s="587" t="s">
        <v>0</v>
      </c>
      <c r="B201" s="587"/>
      <c r="C201" s="587"/>
      <c r="D201" s="293" t="str">
        <f>+D179</f>
        <v>โรงเรียน กกกก</v>
      </c>
      <c r="E201" s="293"/>
      <c r="F201" s="175"/>
      <c r="G201" s="175"/>
      <c r="H201" s="175"/>
      <c r="I201" s="177" t="s">
        <v>102</v>
      </c>
      <c r="J201" s="294" t="str">
        <f>+J91</f>
        <v>สพป.ลพบุรี เขต 1</v>
      </c>
      <c r="K201" s="294"/>
      <c r="L201" s="294"/>
      <c r="M201" s="178"/>
    </row>
    <row r="202" spans="1:13" ht="21" thickTop="1">
      <c r="A202" s="593" t="s">
        <v>3</v>
      </c>
      <c r="B202" s="600" t="s">
        <v>4</v>
      </c>
      <c r="C202" s="601"/>
      <c r="D202" s="601"/>
      <c r="E202" s="601"/>
      <c r="F202" s="604" t="s">
        <v>11</v>
      </c>
      <c r="G202" s="606" t="s">
        <v>13</v>
      </c>
      <c r="H202" s="595" t="s">
        <v>19</v>
      </c>
      <c r="I202" s="596"/>
      <c r="J202" s="595" t="s">
        <v>15</v>
      </c>
      <c r="K202" s="596"/>
      <c r="L202" s="611" t="s">
        <v>17</v>
      </c>
      <c r="M202" s="593" t="s">
        <v>5</v>
      </c>
    </row>
    <row r="203" spans="1:13" ht="21" thickBot="1">
      <c r="A203" s="594"/>
      <c r="B203" s="602"/>
      <c r="C203" s="603"/>
      <c r="D203" s="603"/>
      <c r="E203" s="603"/>
      <c r="F203" s="605"/>
      <c r="G203" s="607"/>
      <c r="H203" s="27" t="s">
        <v>27</v>
      </c>
      <c r="I203" s="27" t="s">
        <v>16</v>
      </c>
      <c r="J203" s="27" t="s">
        <v>27</v>
      </c>
      <c r="K203" s="27" t="s">
        <v>16</v>
      </c>
      <c r="L203" s="612"/>
      <c r="M203" s="594"/>
    </row>
    <row r="204" spans="1:13" ht="21" thickTop="1">
      <c r="A204" s="137"/>
      <c r="B204" s="608"/>
      <c r="C204" s="609"/>
      <c r="D204" s="609"/>
      <c r="E204" s="610"/>
      <c r="F204" s="138">
        <v>234</v>
      </c>
      <c r="G204" s="139"/>
      <c r="H204" s="140">
        <v>211</v>
      </c>
      <c r="I204" s="295">
        <f aca="true" t="shared" si="27" ref="I204:I214">SUM(H204)*$F204</f>
        <v>49374</v>
      </c>
      <c r="J204" s="142">
        <v>28</v>
      </c>
      <c r="K204" s="295">
        <f aca="true" t="shared" si="28" ref="K204:K211">SUM(J204)*$F204</f>
        <v>6552</v>
      </c>
      <c r="L204" s="297">
        <f aca="true" t="shared" si="29" ref="L204:L214">SUM(,I204,K204)</f>
        <v>55926</v>
      </c>
      <c r="M204" s="139"/>
    </row>
    <row r="205" spans="1:13" ht="21">
      <c r="A205" s="181"/>
      <c r="B205" s="580"/>
      <c r="C205" s="581"/>
      <c r="D205" s="581"/>
      <c r="E205" s="582"/>
      <c r="F205" s="148">
        <v>345</v>
      </c>
      <c r="G205" s="149"/>
      <c r="H205" s="150">
        <v>1234</v>
      </c>
      <c r="I205" s="295">
        <f t="shared" si="27"/>
        <v>425730</v>
      </c>
      <c r="J205" s="182">
        <v>27</v>
      </c>
      <c r="K205" s="295">
        <f t="shared" si="28"/>
        <v>9315</v>
      </c>
      <c r="L205" s="297">
        <f t="shared" si="29"/>
        <v>435045</v>
      </c>
      <c r="M205" s="149"/>
    </row>
    <row r="206" spans="1:13" ht="21">
      <c r="A206" s="183"/>
      <c r="B206" s="580"/>
      <c r="C206" s="581"/>
      <c r="D206" s="581"/>
      <c r="E206" s="582"/>
      <c r="F206" s="184"/>
      <c r="G206" s="185"/>
      <c r="H206" s="143"/>
      <c r="I206" s="295">
        <f t="shared" si="27"/>
        <v>0</v>
      </c>
      <c r="J206" s="186"/>
      <c r="K206" s="295">
        <f t="shared" si="28"/>
        <v>0</v>
      </c>
      <c r="L206" s="297">
        <f t="shared" si="29"/>
        <v>0</v>
      </c>
      <c r="M206" s="187"/>
    </row>
    <row r="207" spans="1:13" ht="21">
      <c r="A207" s="181"/>
      <c r="B207" s="597"/>
      <c r="C207" s="598"/>
      <c r="D207" s="598"/>
      <c r="E207" s="599"/>
      <c r="F207" s="184"/>
      <c r="G207" s="185"/>
      <c r="H207" s="143"/>
      <c r="I207" s="298">
        <f t="shared" si="27"/>
        <v>0</v>
      </c>
      <c r="J207" s="186"/>
      <c r="K207" s="298">
        <f t="shared" si="28"/>
        <v>0</v>
      </c>
      <c r="L207" s="301">
        <f t="shared" si="29"/>
        <v>0</v>
      </c>
      <c r="M207" s="187"/>
    </row>
    <row r="208" spans="1:13" ht="21">
      <c r="A208" s="190"/>
      <c r="B208" s="191"/>
      <c r="C208" s="192"/>
      <c r="D208" s="583"/>
      <c r="E208" s="584"/>
      <c r="F208" s="184"/>
      <c r="G208" s="185"/>
      <c r="H208" s="143"/>
      <c r="I208" s="295">
        <f t="shared" si="27"/>
        <v>0</v>
      </c>
      <c r="J208" s="195"/>
      <c r="K208" s="295">
        <f t="shared" si="28"/>
        <v>0</v>
      </c>
      <c r="L208" s="297">
        <f t="shared" si="29"/>
        <v>0</v>
      </c>
      <c r="M208" s="196"/>
    </row>
    <row r="209" spans="1:13" ht="21">
      <c r="A209" s="190"/>
      <c r="B209" s="191"/>
      <c r="C209" s="192"/>
      <c r="D209" s="583"/>
      <c r="E209" s="584"/>
      <c r="F209" s="197"/>
      <c r="G209" s="185"/>
      <c r="H209" s="143"/>
      <c r="I209" s="298">
        <f t="shared" si="27"/>
        <v>0</v>
      </c>
      <c r="J209" s="195"/>
      <c r="K209" s="295">
        <f t="shared" si="28"/>
        <v>0</v>
      </c>
      <c r="L209" s="301">
        <f t="shared" si="29"/>
        <v>0</v>
      </c>
      <c r="M209" s="196"/>
    </row>
    <row r="210" spans="1:13" ht="21">
      <c r="A210" s="190"/>
      <c r="B210" s="191"/>
      <c r="C210" s="192"/>
      <c r="D210" s="583"/>
      <c r="E210" s="584"/>
      <c r="F210" s="197"/>
      <c r="G210" s="185"/>
      <c r="H210" s="143"/>
      <c r="I210" s="295">
        <f t="shared" si="27"/>
        <v>0</v>
      </c>
      <c r="J210" s="195"/>
      <c r="K210" s="295">
        <f t="shared" si="28"/>
        <v>0</v>
      </c>
      <c r="L210" s="297">
        <f t="shared" si="29"/>
        <v>0</v>
      </c>
      <c r="M210" s="196"/>
    </row>
    <row r="211" spans="1:13" ht="21">
      <c r="A211" s="190"/>
      <c r="B211" s="191"/>
      <c r="C211" s="192"/>
      <c r="D211" s="583"/>
      <c r="E211" s="584"/>
      <c r="F211" s="184"/>
      <c r="G211" s="185"/>
      <c r="H211" s="143"/>
      <c r="I211" s="298">
        <f t="shared" si="27"/>
        <v>0</v>
      </c>
      <c r="J211" s="195"/>
      <c r="K211" s="298">
        <f t="shared" si="28"/>
        <v>0</v>
      </c>
      <c r="L211" s="301">
        <f t="shared" si="29"/>
        <v>0</v>
      </c>
      <c r="M211" s="196"/>
    </row>
    <row r="212" spans="1:13" ht="21">
      <c r="A212" s="181"/>
      <c r="B212" s="580"/>
      <c r="C212" s="581"/>
      <c r="D212" s="581"/>
      <c r="E212" s="582"/>
      <c r="F212" s="198"/>
      <c r="G212" s="199"/>
      <c r="H212" s="200"/>
      <c r="I212" s="295">
        <f t="shared" si="27"/>
        <v>0</v>
      </c>
      <c r="J212" s="201"/>
      <c r="K212" s="302">
        <f>SUM(K208:K211)</f>
        <v>0</v>
      </c>
      <c r="L212" s="297">
        <f t="shared" si="29"/>
        <v>0</v>
      </c>
      <c r="M212" s="196"/>
    </row>
    <row r="213" spans="1:13" ht="21">
      <c r="A213" s="190"/>
      <c r="B213" s="580"/>
      <c r="C213" s="581"/>
      <c r="D213" s="581"/>
      <c r="E213" s="582"/>
      <c r="F213" s="184"/>
      <c r="G213" s="185"/>
      <c r="H213" s="143"/>
      <c r="I213" s="298">
        <f t="shared" si="27"/>
        <v>0</v>
      </c>
      <c r="J213" s="186"/>
      <c r="K213" s="295">
        <f>SUM(J213)*$F213</f>
        <v>0</v>
      </c>
      <c r="L213" s="301">
        <f t="shared" si="29"/>
        <v>0</v>
      </c>
      <c r="M213" s="187"/>
    </row>
    <row r="214" spans="1:13" ht="21" thickBot="1">
      <c r="A214" s="190"/>
      <c r="B214" s="191"/>
      <c r="C214" s="192"/>
      <c r="D214" s="588"/>
      <c r="E214" s="589"/>
      <c r="F214" s="184"/>
      <c r="G214" s="185"/>
      <c r="H214" s="143"/>
      <c r="I214" s="295">
        <f t="shared" si="27"/>
        <v>0</v>
      </c>
      <c r="J214" s="195"/>
      <c r="K214" s="295">
        <f>SUM(J214)*$F214</f>
        <v>0</v>
      </c>
      <c r="L214" s="297">
        <f t="shared" si="29"/>
        <v>0</v>
      </c>
      <c r="M214" s="196"/>
    </row>
    <row r="215" spans="1:13" ht="21">
      <c r="A215" s="212"/>
      <c r="B215" s="213"/>
      <c r="C215" s="214"/>
      <c r="D215" s="215"/>
      <c r="E215" s="215" t="s">
        <v>141</v>
      </c>
      <c r="F215" s="291"/>
      <c r="G215" s="215"/>
      <c r="H215" s="292"/>
      <c r="I215" s="299">
        <f>SUM(I204:I214)</f>
        <v>475104</v>
      </c>
      <c r="J215" s="221"/>
      <c r="K215" s="303">
        <f>SUM(K204:K214)</f>
        <v>15867</v>
      </c>
      <c r="L215" s="303">
        <f>SUM(L204:L214)</f>
        <v>490971</v>
      </c>
      <c r="M215" s="223"/>
    </row>
    <row r="216" spans="1:13" ht="21" thickBot="1">
      <c r="A216" s="224"/>
      <c r="B216" s="213"/>
      <c r="C216" s="214"/>
      <c r="D216" s="215"/>
      <c r="E216" s="215" t="s">
        <v>142</v>
      </c>
      <c r="F216" s="291"/>
      <c r="G216" s="215"/>
      <c r="H216" s="292"/>
      <c r="I216" s="300">
        <f>SUM(I194+I215)</f>
        <v>1168461</v>
      </c>
      <c r="J216" s="227"/>
      <c r="K216" s="300">
        <f>SUM(K194+K215)</f>
        <v>46866</v>
      </c>
      <c r="L216" s="300">
        <f>SUM(L194+L215)</f>
        <v>1215327</v>
      </c>
      <c r="M216" s="228"/>
    </row>
    <row r="217" spans="1:13" ht="24">
      <c r="A217" s="113"/>
      <c r="B217" s="113"/>
      <c r="C217" s="113"/>
      <c r="D217" s="10"/>
      <c r="E217" s="113"/>
      <c r="F217" s="30"/>
      <c r="G217" s="30"/>
      <c r="H217" s="30"/>
      <c r="I217" s="29"/>
      <c r="J217" s="29"/>
      <c r="K217" s="29"/>
      <c r="L217" s="29"/>
      <c r="M217" s="30"/>
    </row>
    <row r="218" spans="1:13" ht="24">
      <c r="A218" s="113"/>
      <c r="B218" s="113"/>
      <c r="C218" s="113"/>
      <c r="D218" s="10"/>
      <c r="E218" s="707" t="s">
        <v>121</v>
      </c>
      <c r="F218" s="585"/>
      <c r="G218" s="585"/>
      <c r="H218" s="585"/>
      <c r="I218" s="707" t="s">
        <v>104</v>
      </c>
      <c r="J218" s="707"/>
      <c r="K218" s="707"/>
      <c r="L218" s="707"/>
      <c r="M218" s="30"/>
    </row>
    <row r="219" spans="1:13" ht="24">
      <c r="A219" s="113"/>
      <c r="B219" s="113"/>
      <c r="C219" s="113"/>
      <c r="D219" s="10"/>
      <c r="E219" s="585" t="s">
        <v>105</v>
      </c>
      <c r="F219" s="585"/>
      <c r="G219" s="585"/>
      <c r="H219" s="585"/>
      <c r="I219" s="585" t="s">
        <v>105</v>
      </c>
      <c r="J219" s="585"/>
      <c r="K219" s="585"/>
      <c r="L219" s="585"/>
      <c r="M219" s="30"/>
    </row>
    <row r="220" spans="1:13" ht="24">
      <c r="A220" s="113"/>
      <c r="B220" s="113"/>
      <c r="C220" s="113"/>
      <c r="D220" s="10"/>
      <c r="E220" s="169"/>
      <c r="F220" s="169"/>
      <c r="G220" s="169"/>
      <c r="H220" s="169"/>
      <c r="I220" s="585" t="s">
        <v>106</v>
      </c>
      <c r="J220" s="585"/>
      <c r="K220" s="585"/>
      <c r="L220" s="585"/>
      <c r="M220" s="30"/>
    </row>
  </sheetData>
  <sheetProtection/>
  <mergeCells count="264"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  <mergeCell ref="D214:E214"/>
    <mergeCell ref="M202:M203"/>
    <mergeCell ref="B204:E204"/>
    <mergeCell ref="B205:E205"/>
    <mergeCell ref="B206:E206"/>
    <mergeCell ref="B207:E207"/>
    <mergeCell ref="D208:E208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B191:E191"/>
    <mergeCell ref="D192:E192"/>
    <mergeCell ref="E196:H196"/>
    <mergeCell ref="I196:L196"/>
    <mergeCell ref="E197:H197"/>
    <mergeCell ref="I197:L197"/>
    <mergeCell ref="B185:E185"/>
    <mergeCell ref="D186:E186"/>
    <mergeCell ref="D187:E187"/>
    <mergeCell ref="D188:E188"/>
    <mergeCell ref="D189:E189"/>
    <mergeCell ref="B190:E190"/>
    <mergeCell ref="J180:K180"/>
    <mergeCell ref="L180:L181"/>
    <mergeCell ref="M180:M181"/>
    <mergeCell ref="B182:E182"/>
    <mergeCell ref="B183:E183"/>
    <mergeCell ref="B184:E184"/>
    <mergeCell ref="A179:C179"/>
    <mergeCell ref="A180:A181"/>
    <mergeCell ref="B180:E181"/>
    <mergeCell ref="F180:F181"/>
    <mergeCell ref="G180:G181"/>
    <mergeCell ref="H180:I180"/>
    <mergeCell ref="E174:H174"/>
    <mergeCell ref="I174:L174"/>
    <mergeCell ref="E175:H175"/>
    <mergeCell ref="I175:L175"/>
    <mergeCell ref="I176:L176"/>
    <mergeCell ref="A177:K177"/>
    <mergeCell ref="D165:E165"/>
    <mergeCell ref="D166:E166"/>
    <mergeCell ref="D167:E167"/>
    <mergeCell ref="B168:E168"/>
    <mergeCell ref="B169:E169"/>
    <mergeCell ref="D170:E170"/>
    <mergeCell ref="M158:M159"/>
    <mergeCell ref="B160:E160"/>
    <mergeCell ref="B161:E161"/>
    <mergeCell ref="B162:E162"/>
    <mergeCell ref="B163:E163"/>
    <mergeCell ref="D164:E164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B147:E147"/>
    <mergeCell ref="D148:E148"/>
    <mergeCell ref="E152:H152"/>
    <mergeCell ref="I152:L152"/>
    <mergeCell ref="E153:H153"/>
    <mergeCell ref="I153:L153"/>
    <mergeCell ref="B141:E141"/>
    <mergeCell ref="D142:E142"/>
    <mergeCell ref="D143:E143"/>
    <mergeCell ref="D144:E144"/>
    <mergeCell ref="D145:E145"/>
    <mergeCell ref="B146:E146"/>
    <mergeCell ref="J136:K136"/>
    <mergeCell ref="L136:L137"/>
    <mergeCell ref="M136:M137"/>
    <mergeCell ref="B138:E138"/>
    <mergeCell ref="B139:E139"/>
    <mergeCell ref="B140:E140"/>
    <mergeCell ref="A135:C135"/>
    <mergeCell ref="A136:A137"/>
    <mergeCell ref="B136:E137"/>
    <mergeCell ref="F136:F137"/>
    <mergeCell ref="G136:G137"/>
    <mergeCell ref="H136:I136"/>
    <mergeCell ref="E130:H130"/>
    <mergeCell ref="I130:L130"/>
    <mergeCell ref="E131:H131"/>
    <mergeCell ref="I131:L131"/>
    <mergeCell ref="I132:L132"/>
    <mergeCell ref="A133:K133"/>
    <mergeCell ref="D121:E121"/>
    <mergeCell ref="D122:E122"/>
    <mergeCell ref="D123:E123"/>
    <mergeCell ref="B124:E124"/>
    <mergeCell ref="B125:E125"/>
    <mergeCell ref="D126:E126"/>
    <mergeCell ref="M114:M115"/>
    <mergeCell ref="B116:E116"/>
    <mergeCell ref="B117:E117"/>
    <mergeCell ref="B118:E118"/>
    <mergeCell ref="B119:E119"/>
    <mergeCell ref="D120:E120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B103:E103"/>
    <mergeCell ref="D104:E104"/>
    <mergeCell ref="E108:H108"/>
    <mergeCell ref="I108:L108"/>
    <mergeCell ref="E109:H109"/>
    <mergeCell ref="I109:L109"/>
    <mergeCell ref="B97:E97"/>
    <mergeCell ref="D98:E98"/>
    <mergeCell ref="D99:E99"/>
    <mergeCell ref="D100:E100"/>
    <mergeCell ref="D101:E101"/>
    <mergeCell ref="B102:E102"/>
    <mergeCell ref="J92:K92"/>
    <mergeCell ref="L92:L93"/>
    <mergeCell ref="M92:M93"/>
    <mergeCell ref="B94:E94"/>
    <mergeCell ref="B95:E95"/>
    <mergeCell ref="B96:E96"/>
    <mergeCell ref="A91:C91"/>
    <mergeCell ref="A92:A93"/>
    <mergeCell ref="B92:E93"/>
    <mergeCell ref="F92:F93"/>
    <mergeCell ref="G92:G93"/>
    <mergeCell ref="H92:I92"/>
    <mergeCell ref="E86:H86"/>
    <mergeCell ref="I86:L86"/>
    <mergeCell ref="E87:H87"/>
    <mergeCell ref="I87:L87"/>
    <mergeCell ref="I88:L88"/>
    <mergeCell ref="A89:K89"/>
    <mergeCell ref="D77:E77"/>
    <mergeCell ref="D78:E78"/>
    <mergeCell ref="D79:E79"/>
    <mergeCell ref="B80:E80"/>
    <mergeCell ref="B81:E81"/>
    <mergeCell ref="D82:E82"/>
    <mergeCell ref="M70:M71"/>
    <mergeCell ref="B72:E72"/>
    <mergeCell ref="B73:E73"/>
    <mergeCell ref="B74:E74"/>
    <mergeCell ref="B75:E75"/>
    <mergeCell ref="D76:E76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B59:E59"/>
    <mergeCell ref="D60:E60"/>
    <mergeCell ref="E64:H64"/>
    <mergeCell ref="I64:L64"/>
    <mergeCell ref="E65:H65"/>
    <mergeCell ref="I65:L65"/>
    <mergeCell ref="B53:E53"/>
    <mergeCell ref="D54:E54"/>
    <mergeCell ref="D55:E55"/>
    <mergeCell ref="D56:E56"/>
    <mergeCell ref="D57:E57"/>
    <mergeCell ref="B58:E58"/>
    <mergeCell ref="J48:K48"/>
    <mergeCell ref="L48:L49"/>
    <mergeCell ref="M48:M49"/>
    <mergeCell ref="B50:E50"/>
    <mergeCell ref="B51:E51"/>
    <mergeCell ref="B52:E52"/>
    <mergeCell ref="A47:C47"/>
    <mergeCell ref="A48:A49"/>
    <mergeCell ref="B48:E49"/>
    <mergeCell ref="F48:F49"/>
    <mergeCell ref="G48:G49"/>
    <mergeCell ref="H48:I48"/>
    <mergeCell ref="E42:H42"/>
    <mergeCell ref="I42:L42"/>
    <mergeCell ref="E43:H43"/>
    <mergeCell ref="I43:L43"/>
    <mergeCell ref="I44:L44"/>
    <mergeCell ref="A45:K45"/>
    <mergeCell ref="D33:E33"/>
    <mergeCell ref="D34:E34"/>
    <mergeCell ref="D35:E35"/>
    <mergeCell ref="B36:E36"/>
    <mergeCell ref="B37:E37"/>
    <mergeCell ref="C38:E38"/>
    <mergeCell ref="M26:M27"/>
    <mergeCell ref="B28:E28"/>
    <mergeCell ref="B29:E29"/>
    <mergeCell ref="B30:E30"/>
    <mergeCell ref="B31:E31"/>
    <mergeCell ref="D32:E32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1">
      <selection activeCell="U11" sqref="U11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4">
      <c r="A1" s="509" t="s">
        <v>167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380" t="s">
        <v>107</v>
      </c>
    </row>
    <row r="2" spans="1:14" ht="24">
      <c r="A2" s="381" t="s">
        <v>10</v>
      </c>
      <c r="B2" s="525" t="s">
        <v>68</v>
      </c>
      <c r="C2" s="525"/>
      <c r="D2" s="525"/>
      <c r="E2" s="526" t="s">
        <v>177</v>
      </c>
      <c r="F2" s="526"/>
      <c r="G2" s="526"/>
      <c r="H2" s="526"/>
      <c r="I2" s="526"/>
      <c r="J2" s="526"/>
      <c r="K2" s="526"/>
      <c r="L2" s="526"/>
      <c r="M2" s="526"/>
      <c r="N2" s="526"/>
    </row>
    <row r="3" spans="1:14" ht="24">
      <c r="A3" s="382" t="s">
        <v>10</v>
      </c>
      <c r="B3" s="497" t="s">
        <v>0</v>
      </c>
      <c r="C3" s="497"/>
      <c r="D3" s="497"/>
      <c r="E3" s="497"/>
      <c r="F3" s="498" t="s">
        <v>178</v>
      </c>
      <c r="G3" s="498"/>
      <c r="H3" s="498"/>
      <c r="I3" s="498"/>
      <c r="J3" s="498"/>
      <c r="K3" s="498"/>
      <c r="L3" s="385" t="s">
        <v>166</v>
      </c>
      <c r="M3" s="386" t="s">
        <v>179</v>
      </c>
      <c r="N3" s="386"/>
    </row>
    <row r="4" spans="1:14" ht="24">
      <c r="A4" s="382" t="s">
        <v>10</v>
      </c>
      <c r="B4" s="387" t="s">
        <v>1</v>
      </c>
      <c r="C4" s="387"/>
      <c r="D4" s="387"/>
      <c r="E4" s="384" t="s">
        <v>180</v>
      </c>
      <c r="F4" s="384"/>
      <c r="G4" s="384"/>
      <c r="H4" s="384"/>
      <c r="I4" s="384"/>
      <c r="J4" s="384"/>
      <c r="K4" s="384"/>
      <c r="L4" s="384"/>
      <c r="M4" s="384"/>
      <c r="N4" s="384"/>
    </row>
    <row r="5" spans="1:14" ht="24">
      <c r="A5" s="382" t="s">
        <v>10</v>
      </c>
      <c r="B5" s="498" t="s">
        <v>69</v>
      </c>
      <c r="C5" s="498"/>
      <c r="D5" s="498"/>
      <c r="E5" s="498"/>
      <c r="F5" s="498"/>
      <c r="G5" s="498"/>
      <c r="H5" s="498"/>
      <c r="I5" s="498"/>
      <c r="J5" s="498"/>
      <c r="K5" s="388" t="s">
        <v>11</v>
      </c>
      <c r="L5" s="112"/>
      <c r="M5" s="498" t="s">
        <v>12</v>
      </c>
      <c r="N5" s="498"/>
    </row>
    <row r="6" spans="1:14" ht="24">
      <c r="A6" s="382" t="s">
        <v>10</v>
      </c>
      <c r="B6" s="498" t="s">
        <v>2</v>
      </c>
      <c r="C6" s="498"/>
      <c r="D6" s="498"/>
      <c r="E6" s="498"/>
      <c r="F6" s="498"/>
      <c r="G6" s="498"/>
      <c r="H6" s="507">
        <v>242291</v>
      </c>
      <c r="I6" s="507"/>
      <c r="J6" s="507"/>
      <c r="K6" s="508" t="s">
        <v>67</v>
      </c>
      <c r="L6" s="508"/>
      <c r="M6" s="507" t="s">
        <v>67</v>
      </c>
      <c r="N6" s="507"/>
    </row>
    <row r="7" spans="1:14" ht="4.5" customHeight="1" thickBot="1">
      <c r="A7" s="389"/>
      <c r="B7" s="389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</row>
    <row r="8" spans="1:14" ht="21.75" customHeight="1" thickTop="1">
      <c r="A8" s="513" t="s">
        <v>3</v>
      </c>
      <c r="B8" s="527" t="s">
        <v>4</v>
      </c>
      <c r="C8" s="528"/>
      <c r="D8" s="528"/>
      <c r="E8" s="528"/>
      <c r="F8" s="528"/>
      <c r="G8" s="528"/>
      <c r="H8" s="528"/>
      <c r="I8" s="528"/>
      <c r="J8" s="529"/>
      <c r="K8" s="391" t="s">
        <v>24</v>
      </c>
      <c r="L8" s="536" t="s">
        <v>28</v>
      </c>
      <c r="M8" s="392" t="s">
        <v>21</v>
      </c>
      <c r="N8" s="513" t="s">
        <v>5</v>
      </c>
    </row>
    <row r="9" spans="1:14" ht="24.75" thickBot="1">
      <c r="A9" s="514"/>
      <c r="B9" s="530"/>
      <c r="C9" s="531"/>
      <c r="D9" s="531"/>
      <c r="E9" s="531"/>
      <c r="F9" s="531"/>
      <c r="G9" s="531"/>
      <c r="H9" s="531"/>
      <c r="I9" s="531"/>
      <c r="J9" s="532"/>
      <c r="K9" s="393" t="s">
        <v>22</v>
      </c>
      <c r="L9" s="537"/>
      <c r="M9" s="393" t="s">
        <v>22</v>
      </c>
      <c r="N9" s="514"/>
    </row>
    <row r="10" spans="1:14" ht="24.75" thickTop="1">
      <c r="A10" s="394">
        <v>1</v>
      </c>
      <c r="B10" s="538" t="s">
        <v>83</v>
      </c>
      <c r="C10" s="539"/>
      <c r="D10" s="539"/>
      <c r="E10" s="539"/>
      <c r="F10" s="539"/>
      <c r="G10" s="539"/>
      <c r="H10" s="539"/>
      <c r="I10" s="539"/>
      <c r="J10" s="540"/>
      <c r="K10" s="395">
        <v>700084.52</v>
      </c>
      <c r="L10" s="396">
        <v>1.3074</v>
      </c>
      <c r="M10" s="395">
        <f>K10*L10</f>
        <v>915290.501448</v>
      </c>
      <c r="N10" s="397"/>
    </row>
    <row r="11" spans="1:14" ht="24">
      <c r="A11" s="398"/>
      <c r="B11" s="499"/>
      <c r="C11" s="498"/>
      <c r="D11" s="498"/>
      <c r="E11" s="498"/>
      <c r="F11" s="498"/>
      <c r="G11" s="498"/>
      <c r="H11" s="498"/>
      <c r="I11" s="498"/>
      <c r="J11" s="500"/>
      <c r="K11" s="399"/>
      <c r="L11" s="400"/>
      <c r="M11" s="399"/>
      <c r="N11" s="401"/>
    </row>
    <row r="12" spans="1:14" ht="24">
      <c r="A12" s="398"/>
      <c r="B12" s="491"/>
      <c r="C12" s="492"/>
      <c r="D12" s="492"/>
      <c r="E12" s="492"/>
      <c r="F12" s="492"/>
      <c r="G12" s="492"/>
      <c r="H12" s="492"/>
      <c r="I12" s="501"/>
      <c r="J12" s="502"/>
      <c r="K12" s="403"/>
      <c r="L12" s="400"/>
      <c r="M12" s="399"/>
      <c r="N12" s="401"/>
    </row>
    <row r="13" spans="1:14" ht="18.75" customHeight="1">
      <c r="A13" s="404"/>
      <c r="B13" s="491"/>
      <c r="C13" s="492"/>
      <c r="D13" s="492"/>
      <c r="E13" s="492"/>
      <c r="F13" s="492"/>
      <c r="G13" s="492"/>
      <c r="H13" s="492"/>
      <c r="I13" s="501"/>
      <c r="J13" s="502"/>
      <c r="K13" s="405"/>
      <c r="L13" s="400"/>
      <c r="M13" s="406"/>
      <c r="N13" s="401"/>
    </row>
    <row r="14" spans="1:14" s="10" customFormat="1" ht="21">
      <c r="A14" s="407"/>
      <c r="B14" s="495"/>
      <c r="C14" s="496"/>
      <c r="D14" s="496"/>
      <c r="E14" s="496"/>
      <c r="F14" s="496"/>
      <c r="G14" s="496"/>
      <c r="H14" s="496"/>
      <c r="I14" s="515"/>
      <c r="J14" s="516"/>
      <c r="K14" s="409"/>
      <c r="L14" s="409"/>
      <c r="M14" s="410"/>
      <c r="N14" s="411"/>
    </row>
    <row r="15" spans="1:14" s="10" customFormat="1" ht="21">
      <c r="A15" s="411"/>
      <c r="B15" s="491"/>
      <c r="C15" s="492"/>
      <c r="D15" s="492"/>
      <c r="E15" s="492"/>
      <c r="F15" s="492"/>
      <c r="G15" s="492"/>
      <c r="H15" s="492"/>
      <c r="I15" s="501"/>
      <c r="J15" s="502"/>
      <c r="K15" s="409"/>
      <c r="L15" s="409"/>
      <c r="M15" s="410"/>
      <c r="N15" s="411"/>
    </row>
    <row r="16" spans="1:14" s="10" customFormat="1" ht="21">
      <c r="A16" s="411"/>
      <c r="B16" s="491"/>
      <c r="C16" s="492"/>
      <c r="D16" s="492"/>
      <c r="E16" s="492"/>
      <c r="F16" s="492"/>
      <c r="G16" s="492"/>
      <c r="H16" s="492"/>
      <c r="I16" s="501"/>
      <c r="J16" s="502"/>
      <c r="K16" s="409"/>
      <c r="L16" s="409"/>
      <c r="M16" s="410"/>
      <c r="N16" s="411"/>
    </row>
    <row r="17" spans="1:14" s="10" customFormat="1" ht="21" thickBot="1">
      <c r="A17" s="412"/>
      <c r="B17" s="505"/>
      <c r="C17" s="506"/>
      <c r="D17" s="506"/>
      <c r="E17" s="506"/>
      <c r="F17" s="506"/>
      <c r="G17" s="506"/>
      <c r="H17" s="506"/>
      <c r="I17" s="503"/>
      <c r="J17" s="504"/>
      <c r="K17" s="414"/>
      <c r="L17" s="414"/>
      <c r="M17" s="415"/>
      <c r="N17" s="412"/>
    </row>
    <row r="18" spans="1:14" ht="24.75" thickTop="1">
      <c r="A18" s="533" t="s">
        <v>23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5"/>
      <c r="M18" s="416">
        <f>SUM(M10:M17)</f>
        <v>915290.501448</v>
      </c>
      <c r="N18" s="417"/>
    </row>
    <row r="19" spans="1:14" ht="24.75" thickBot="1">
      <c r="A19" s="510" t="str">
        <f>"("&amp;_xlfn.BAHTTEXT(M19)&amp;")"</f>
        <v>(เก้าแสนหนึ่งหมื่นห้าพันสองร้อยบาทถ้วน)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418" t="s">
        <v>29</v>
      </c>
      <c r="M19" s="419">
        <f>ROUNDDOWN(M18,-2)</f>
        <v>915200</v>
      </c>
      <c r="N19" s="420" t="s">
        <v>9</v>
      </c>
    </row>
    <row r="20" spans="1:14" s="10" customFormat="1" ht="21" thickTop="1">
      <c r="A20" s="171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</row>
    <row r="21" spans="1:15" s="10" customFormat="1" ht="24">
      <c r="A21" s="436"/>
      <c r="B21" s="512" t="s">
        <v>71</v>
      </c>
      <c r="C21" s="512"/>
      <c r="D21" s="512"/>
      <c r="E21" s="512"/>
      <c r="F21" s="512"/>
      <c r="G21" s="512"/>
      <c r="H21" s="494" t="s">
        <v>25</v>
      </c>
      <c r="I21" s="494"/>
      <c r="J21" s="494"/>
      <c r="K21" s="494"/>
      <c r="L21" s="524" t="s">
        <v>181</v>
      </c>
      <c r="M21" s="524"/>
      <c r="N21" s="524"/>
      <c r="O21" s="6"/>
    </row>
    <row r="22" spans="1:15" ht="24.75" customHeight="1">
      <c r="A22" s="171"/>
      <c r="B22" s="493"/>
      <c r="C22" s="493"/>
      <c r="D22" s="493"/>
      <c r="E22" s="493"/>
      <c r="F22" s="493"/>
      <c r="G22" s="493"/>
      <c r="H22" s="524" t="s">
        <v>176</v>
      </c>
      <c r="I22" s="524"/>
      <c r="J22" s="524"/>
      <c r="K22" s="524"/>
      <c r="L22" s="512"/>
      <c r="M22" s="512"/>
      <c r="N22" s="512"/>
      <c r="O22" s="14"/>
    </row>
    <row r="23" spans="1:15" s="10" customFormat="1" ht="24">
      <c r="A23" s="436"/>
      <c r="B23" s="512" t="s">
        <v>74</v>
      </c>
      <c r="C23" s="512"/>
      <c r="D23" s="512"/>
      <c r="E23" s="512"/>
      <c r="F23" s="512"/>
      <c r="G23" s="512"/>
      <c r="H23" s="494" t="s">
        <v>25</v>
      </c>
      <c r="I23" s="494"/>
      <c r="J23" s="494"/>
      <c r="K23" s="494"/>
      <c r="L23" s="522" t="s">
        <v>86</v>
      </c>
      <c r="M23" s="522"/>
      <c r="N23" s="522"/>
      <c r="O23" s="6"/>
    </row>
    <row r="24" spans="1:15" s="10" customFormat="1" ht="24">
      <c r="A24" s="171"/>
      <c r="B24" s="493"/>
      <c r="C24" s="493"/>
      <c r="D24" s="493"/>
      <c r="E24" s="493"/>
      <c r="F24" s="493"/>
      <c r="G24" s="493"/>
      <c r="H24" s="493" t="s">
        <v>77</v>
      </c>
      <c r="I24" s="493"/>
      <c r="J24" s="493"/>
      <c r="K24" s="493"/>
      <c r="L24" s="522" t="s">
        <v>182</v>
      </c>
      <c r="M24" s="522"/>
      <c r="N24" s="522"/>
      <c r="O24" s="14"/>
    </row>
    <row r="25" spans="1:16" ht="30" customHeight="1">
      <c r="A25" s="436"/>
      <c r="B25" s="512" t="s">
        <v>74</v>
      </c>
      <c r="C25" s="512"/>
      <c r="D25" s="512"/>
      <c r="E25" s="512"/>
      <c r="F25" s="512"/>
      <c r="G25" s="512"/>
      <c r="H25" s="494" t="s">
        <v>25</v>
      </c>
      <c r="I25" s="494"/>
      <c r="J25" s="494"/>
      <c r="K25" s="494"/>
      <c r="L25" s="522" t="s">
        <v>86</v>
      </c>
      <c r="M25" s="522"/>
      <c r="N25" s="522"/>
      <c r="O25" s="105"/>
      <c r="P25" s="105"/>
    </row>
    <row r="26" spans="1:16" s="10" customFormat="1" ht="24">
      <c r="A26" s="442"/>
      <c r="B26" s="493"/>
      <c r="C26" s="493"/>
      <c r="D26" s="493"/>
      <c r="E26" s="493"/>
      <c r="F26" s="493"/>
      <c r="G26" s="493"/>
      <c r="H26" s="493" t="s">
        <v>77</v>
      </c>
      <c r="I26" s="493"/>
      <c r="J26" s="493"/>
      <c r="K26" s="493"/>
      <c r="L26" s="522" t="s">
        <v>182</v>
      </c>
      <c r="M26" s="522"/>
      <c r="N26" s="522"/>
      <c r="O26" s="105"/>
      <c r="P26" s="105"/>
    </row>
    <row r="27" spans="1:16" ht="30" customHeight="1">
      <c r="A27" s="443"/>
      <c r="B27" s="512" t="s">
        <v>76</v>
      </c>
      <c r="C27" s="512"/>
      <c r="D27" s="512"/>
      <c r="E27" s="512"/>
      <c r="F27" s="512"/>
      <c r="G27" s="512"/>
      <c r="H27" s="494" t="s">
        <v>25</v>
      </c>
      <c r="I27" s="494"/>
      <c r="J27" s="494"/>
      <c r="K27" s="494"/>
      <c r="L27" s="523" t="s">
        <v>87</v>
      </c>
      <c r="M27" s="523"/>
      <c r="N27" s="523"/>
      <c r="O27" s="106"/>
      <c r="P27" s="106"/>
    </row>
    <row r="28" spans="1:16" s="10" customFormat="1" ht="24">
      <c r="A28" s="443"/>
      <c r="B28" s="493"/>
      <c r="C28" s="493"/>
      <c r="D28" s="493"/>
      <c r="E28" s="493"/>
      <c r="F28" s="493"/>
      <c r="G28" s="493"/>
      <c r="H28" s="493" t="s">
        <v>77</v>
      </c>
      <c r="I28" s="493"/>
      <c r="J28" s="493"/>
      <c r="K28" s="493"/>
      <c r="L28" s="522" t="s">
        <v>182</v>
      </c>
      <c r="M28" s="522"/>
      <c r="N28" s="522"/>
      <c r="O28" s="105"/>
      <c r="P28" s="105"/>
    </row>
    <row r="29" spans="2:13" ht="30" customHeight="1">
      <c r="B29" s="521"/>
      <c r="C29" s="521"/>
      <c r="D29" s="521"/>
      <c r="E29" s="521"/>
      <c r="F29" s="521"/>
      <c r="G29" s="521"/>
      <c r="H29" s="519"/>
      <c r="I29" s="520"/>
      <c r="J29" s="520"/>
      <c r="K29" s="520"/>
      <c r="L29" s="5"/>
      <c r="M29" s="5"/>
    </row>
    <row r="30" spans="2:13" ht="30" customHeight="1">
      <c r="B30" s="521"/>
      <c r="C30" s="521"/>
      <c r="D30" s="521"/>
      <c r="E30" s="521"/>
      <c r="F30" s="521"/>
      <c r="G30" s="521"/>
      <c r="H30" s="519"/>
      <c r="I30" s="520"/>
      <c r="J30" s="520"/>
      <c r="K30" s="520"/>
      <c r="L30" s="5"/>
      <c r="M30" s="5"/>
    </row>
    <row r="31" spans="2:13" s="10" customFormat="1" ht="21">
      <c r="B31" s="517"/>
      <c r="C31" s="517"/>
      <c r="D31" s="517"/>
      <c r="E31" s="517"/>
      <c r="F31" s="517"/>
      <c r="G31" s="517"/>
      <c r="H31" s="518"/>
      <c r="I31" s="518"/>
      <c r="J31" s="518"/>
      <c r="K31" s="518"/>
      <c r="L31" s="13"/>
      <c r="M31" s="12"/>
    </row>
    <row r="32" spans="2:13" s="10" customFormat="1" ht="21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21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L28:N28"/>
    <mergeCell ref="L25:N25"/>
    <mergeCell ref="L23:N23"/>
    <mergeCell ref="L21:N21"/>
    <mergeCell ref="L22:N22"/>
    <mergeCell ref="L24:N24"/>
    <mergeCell ref="B21:G21"/>
    <mergeCell ref="H22:K22"/>
    <mergeCell ref="B2:D2"/>
    <mergeCell ref="E2:N2"/>
    <mergeCell ref="B8:J9"/>
    <mergeCell ref="A18:L18"/>
    <mergeCell ref="N8:N9"/>
    <mergeCell ref="L8:L9"/>
    <mergeCell ref="B10:J10"/>
    <mergeCell ref="L20:N20"/>
    <mergeCell ref="H23:K23"/>
    <mergeCell ref="L26:N26"/>
    <mergeCell ref="L27:N27"/>
    <mergeCell ref="H28:K28"/>
    <mergeCell ref="H26:K26"/>
    <mergeCell ref="B25:G25"/>
    <mergeCell ref="B27:G27"/>
    <mergeCell ref="B28:G28"/>
    <mergeCell ref="H25:K25"/>
    <mergeCell ref="H27:K27"/>
    <mergeCell ref="B31:G31"/>
    <mergeCell ref="H24:K24"/>
    <mergeCell ref="H31:K31"/>
    <mergeCell ref="H30:K30"/>
    <mergeCell ref="B29:G29"/>
    <mergeCell ref="H29:K29"/>
    <mergeCell ref="B30:G30"/>
    <mergeCell ref="B26:G26"/>
    <mergeCell ref="A1:M1"/>
    <mergeCell ref="H20:K20"/>
    <mergeCell ref="B24:G24"/>
    <mergeCell ref="B12:H12"/>
    <mergeCell ref="A19:K19"/>
    <mergeCell ref="B23:G23"/>
    <mergeCell ref="F3:K3"/>
    <mergeCell ref="A8:A9"/>
    <mergeCell ref="I14:J14"/>
    <mergeCell ref="I15:J15"/>
    <mergeCell ref="I13:J13"/>
    <mergeCell ref="B17:H17"/>
    <mergeCell ref="B16:H16"/>
    <mergeCell ref="I16:J16"/>
    <mergeCell ref="M6:N6"/>
    <mergeCell ref="B5:J5"/>
    <mergeCell ref="M5:N5"/>
    <mergeCell ref="H6:J6"/>
    <mergeCell ref="K6:L6"/>
    <mergeCell ref="B15:H15"/>
    <mergeCell ref="B13:H13"/>
    <mergeCell ref="B20:G20"/>
    <mergeCell ref="B22:G22"/>
    <mergeCell ref="H21:K21"/>
    <mergeCell ref="B14:H14"/>
    <mergeCell ref="B3:E3"/>
    <mergeCell ref="B6:G6"/>
    <mergeCell ref="B11:J11"/>
    <mergeCell ref="I12:J12"/>
    <mergeCell ref="I17:J17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+'ปร.4สิบหน้า'!E2</f>
        <v>ป.1ฉ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+'ปร.4สิบหน้า'!D3</f>
        <v>โรงเรียน กกกก</v>
      </c>
      <c r="F3" s="306"/>
      <c r="G3" s="306"/>
      <c r="H3" s="306"/>
      <c r="I3" s="306"/>
      <c r="J3" s="15" t="s">
        <v>166</v>
      </c>
      <c r="K3" s="733" t="s">
        <v>128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+'ปร.4สิบหน้า'!J3</f>
        <v>สพป.ลพบุรี เขต 1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10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+'ปร.4สิบหน้า'!K4</f>
        <v>26สค58</v>
      </c>
      <c r="F6" s="30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130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+'ปร.4สิบหน้า'!L216</f>
        <v>1215327</v>
      </c>
      <c r="J10" s="312">
        <v>1.2726</v>
      </c>
      <c r="K10" s="311">
        <f>I10*J10</f>
        <v>1546625.1402</v>
      </c>
      <c r="L10" s="119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20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20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20"/>
    </row>
    <row r="14" spans="1:12" ht="21">
      <c r="A14" s="318"/>
      <c r="B14" s="731"/>
      <c r="C14" s="732"/>
      <c r="D14" s="732"/>
      <c r="E14" s="732"/>
      <c r="F14" s="732"/>
      <c r="G14" s="732"/>
      <c r="H14" s="319"/>
      <c r="I14" s="320"/>
      <c r="J14" s="320"/>
      <c r="K14" s="321"/>
      <c r="L14" s="122"/>
    </row>
    <row r="15" spans="1:12" ht="21">
      <c r="A15" s="322"/>
      <c r="B15" s="636"/>
      <c r="C15" s="637"/>
      <c r="D15" s="637"/>
      <c r="E15" s="637"/>
      <c r="F15" s="637"/>
      <c r="G15" s="637"/>
      <c r="H15" s="323"/>
      <c r="I15" s="320"/>
      <c r="J15" s="320"/>
      <c r="K15" s="321"/>
      <c r="L15" s="122"/>
    </row>
    <row r="16" spans="1:12" ht="21">
      <c r="A16" s="322"/>
      <c r="B16" s="636"/>
      <c r="C16" s="637"/>
      <c r="D16" s="637"/>
      <c r="E16" s="637"/>
      <c r="F16" s="637"/>
      <c r="G16" s="637"/>
      <c r="H16" s="323"/>
      <c r="I16" s="320"/>
      <c r="J16" s="320"/>
      <c r="K16" s="321"/>
      <c r="L16" s="122"/>
    </row>
    <row r="17" spans="1:12" ht="21" thickBot="1">
      <c r="A17" s="324"/>
      <c r="B17" s="638"/>
      <c r="C17" s="639"/>
      <c r="D17" s="639"/>
      <c r="E17" s="639"/>
      <c r="F17" s="639"/>
      <c r="G17" s="639"/>
      <c r="H17" s="325"/>
      <c r="I17" s="326"/>
      <c r="J17" s="326"/>
      <c r="K17" s="327"/>
      <c r="L17" s="123"/>
    </row>
    <row r="18" spans="1:12" ht="24.75" thickTop="1">
      <c r="A18" s="640" t="s">
        <v>23</v>
      </c>
      <c r="B18" s="738"/>
      <c r="C18" s="738"/>
      <c r="D18" s="738"/>
      <c r="E18" s="738"/>
      <c r="F18" s="738"/>
      <c r="G18" s="738"/>
      <c r="H18" s="738"/>
      <c r="I18" s="641"/>
      <c r="J18" s="642"/>
      <c r="K18" s="328">
        <f>SUM(K10:K17)</f>
        <v>1546625.1402</v>
      </c>
      <c r="L18" s="33"/>
    </row>
    <row r="19" spans="1:12" ht="24.75" thickBot="1">
      <c r="A19" s="643" t="str">
        <f>"("&amp;_xlfn.BAHTTEXT(K19)&amp;")"</f>
        <v>(หนึ่งล้านห้าแสนสี่หมื่นหกพันหกร้อยบาทถ้วน)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1546600</v>
      </c>
      <c r="L19" s="32" t="s">
        <v>9</v>
      </c>
    </row>
    <row r="20" spans="1:12" ht="24.75" thickTop="1">
      <c r="A20" s="6"/>
      <c r="B20" s="546"/>
      <c r="C20" s="546"/>
      <c r="D20" s="546"/>
      <c r="E20" s="546"/>
      <c r="F20" s="546"/>
      <c r="G20" s="519"/>
      <c r="H20" s="520"/>
      <c r="I20" s="520"/>
      <c r="J20" s="520"/>
      <c r="K20" s="520"/>
      <c r="L20" s="520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/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131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/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131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/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131</v>
      </c>
      <c r="H27" s="632"/>
      <c r="I27" s="632"/>
      <c r="J27" s="723" t="s">
        <v>122</v>
      </c>
      <c r="K27" s="723"/>
      <c r="L27" s="723"/>
    </row>
    <row r="28" spans="1:12" ht="24">
      <c r="A28" s="104"/>
      <c r="B28" s="546" t="s">
        <v>76</v>
      </c>
      <c r="C28" s="546"/>
      <c r="D28" s="546"/>
      <c r="E28" s="546"/>
      <c r="F28" s="546"/>
      <c r="G28" s="519"/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131</v>
      </c>
      <c r="H29" s="632"/>
      <c r="I29" s="632"/>
      <c r="J29" s="723" t="s">
        <v>122</v>
      </c>
      <c r="K29" s="723"/>
      <c r="L29" s="723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+'ปร.4สิบหน้า'!E2</f>
        <v>ป.1ฉ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739" t="str">
        <f>+'ปร.4สิบหน้า'!D3</f>
        <v>โรงเรียน กกกก</v>
      </c>
      <c r="E3" s="739"/>
      <c r="F3" s="739"/>
      <c r="G3" s="740" t="s">
        <v>166</v>
      </c>
      <c r="H3" s="740"/>
      <c r="I3" s="655" t="str">
        <f>+'ปร.5สิบหน้า'!K3</f>
        <v>ddd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+'ปร.4สิบหน้า'!J3</f>
        <v>สพป.ลพบุรี เขต 1</v>
      </c>
      <c r="E4" s="308"/>
      <c r="F4" s="308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7" t="s">
        <v>11</v>
      </c>
      <c r="H5" s="667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+'ปร.4สิบหน้า'!K4</f>
        <v>26สค58</v>
      </c>
      <c r="F6" s="336"/>
      <c r="G6" s="665"/>
      <c r="H6" s="665"/>
      <c r="I6" s="665"/>
      <c r="J6" s="645"/>
      <c r="K6" s="645"/>
    </row>
    <row r="7" spans="1:11" ht="24.75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4.75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4.75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9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+'ปร.5สิบหน้า'!K19</f>
        <v>1546600</v>
      </c>
      <c r="I11" s="684"/>
      <c r="J11" s="685"/>
      <c r="K11" s="120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20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20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20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20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20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20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20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1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1546600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(หนึ่งล้านห้าแสนสี่หมื่นหกพันหกร้อยบาทถ้วน)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1:11" ht="24.75" thickTop="1">
      <c r="A22" s="19"/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1" ht="24">
      <c r="A23" s="546" t="s">
        <v>71</v>
      </c>
      <c r="B23" s="546"/>
      <c r="C23" s="546"/>
      <c r="D23" s="546"/>
      <c r="E23" s="519"/>
      <c r="F23" s="519"/>
      <c r="G23" s="519"/>
      <c r="H23" s="519"/>
      <c r="I23" s="37"/>
      <c r="J23" s="37"/>
      <c r="K23" s="6"/>
    </row>
    <row r="24" spans="1:11" ht="24">
      <c r="A24" s="102"/>
      <c r="B24" s="668"/>
      <c r="C24" s="668"/>
      <c r="D24" s="668"/>
      <c r="E24" s="737" t="s">
        <v>132</v>
      </c>
      <c r="F24" s="737"/>
      <c r="G24" s="553"/>
      <c r="H24" s="553"/>
      <c r="I24" s="36"/>
      <c r="J24" s="36"/>
      <c r="K24" s="6"/>
    </row>
    <row r="25" spans="1:11" ht="24">
      <c r="A25" s="546" t="s">
        <v>74</v>
      </c>
      <c r="B25" s="546"/>
      <c r="C25" s="546"/>
      <c r="D25" s="546"/>
      <c r="E25" s="519"/>
      <c r="F25" s="519"/>
      <c r="G25" s="36" t="s">
        <v>75</v>
      </c>
      <c r="H25" s="6"/>
      <c r="I25" s="37"/>
      <c r="J25" s="37"/>
      <c r="K25" s="6"/>
    </row>
    <row r="26" spans="1:11" ht="24">
      <c r="A26" s="6"/>
      <c r="B26" s="520"/>
      <c r="C26" s="520"/>
      <c r="D26" s="520"/>
      <c r="E26" s="737" t="s">
        <v>135</v>
      </c>
      <c r="F26" s="737"/>
      <c r="G26" s="37"/>
      <c r="H26" s="6"/>
      <c r="I26" s="36"/>
      <c r="J26" s="36"/>
      <c r="K26" s="6"/>
    </row>
    <row r="27" spans="1:11" ht="24">
      <c r="A27" s="546" t="s">
        <v>74</v>
      </c>
      <c r="B27" s="546"/>
      <c r="C27" s="546"/>
      <c r="D27" s="546"/>
      <c r="E27" s="519"/>
      <c r="F27" s="519"/>
      <c r="G27" s="36" t="s">
        <v>86</v>
      </c>
      <c r="H27" s="36"/>
      <c r="I27" s="36"/>
      <c r="J27" s="36"/>
      <c r="K27" s="36"/>
    </row>
    <row r="28" spans="1:11" ht="24">
      <c r="A28" s="6"/>
      <c r="B28" s="520"/>
      <c r="C28" s="520"/>
      <c r="D28" s="520"/>
      <c r="E28" s="737" t="s">
        <v>135</v>
      </c>
      <c r="F28" s="737"/>
      <c r="G28" s="634" t="s">
        <v>122</v>
      </c>
      <c r="H28" s="634"/>
      <c r="I28" s="634"/>
      <c r="J28" s="110"/>
      <c r="K28" s="110"/>
    </row>
    <row r="29" spans="1:11" ht="24">
      <c r="A29" s="546" t="s">
        <v>76</v>
      </c>
      <c r="B29" s="546"/>
      <c r="C29" s="546"/>
      <c r="D29" s="546"/>
      <c r="E29" s="519"/>
      <c r="F29" s="519"/>
      <c r="G29" s="111" t="s">
        <v>87</v>
      </c>
      <c r="H29" s="111"/>
      <c r="I29" s="111"/>
      <c r="J29" s="36"/>
      <c r="K29" s="36"/>
    </row>
    <row r="30" spans="1:11" ht="24">
      <c r="A30" s="6"/>
      <c r="B30" s="520"/>
      <c r="C30" s="520"/>
      <c r="D30" s="520"/>
      <c r="E30" s="737" t="s">
        <v>136</v>
      </c>
      <c r="F30" s="737"/>
      <c r="G30" s="634" t="s">
        <v>122</v>
      </c>
      <c r="H30" s="634"/>
      <c r="I30" s="634"/>
      <c r="J30" s="110"/>
      <c r="K30" s="110"/>
    </row>
  </sheetData>
  <sheetProtection/>
  <mergeCells count="66">
    <mergeCell ref="B28:D28"/>
    <mergeCell ref="E28:F28"/>
    <mergeCell ref="G28:I28"/>
    <mergeCell ref="A29:D29"/>
    <mergeCell ref="E29:F29"/>
    <mergeCell ref="B30:D30"/>
    <mergeCell ref="E30:F30"/>
    <mergeCell ref="G30:I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837" t="s">
        <v>33</v>
      </c>
      <c r="L2" s="837"/>
      <c r="M2" s="837"/>
      <c r="N2" s="837"/>
      <c r="O2" s="837"/>
      <c r="P2" s="837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838" t="s">
        <v>24</v>
      </c>
      <c r="M4" s="838"/>
      <c r="N4" s="839">
        <f>'ปร.4 หน้าเดียว'!L25</f>
        <v>80323.92</v>
      </c>
      <c r="O4" s="839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838" t="s">
        <v>34</v>
      </c>
      <c r="M5" s="838"/>
      <c r="N5" s="840">
        <f>IF(N4=0,0,IF(N4&lt;=1000000,P16,IF(N4=500000000,P38,IF(N4&gt;500000000,P39,U11))))</f>
        <v>1.2726</v>
      </c>
      <c r="O5" s="840"/>
      <c r="P5" s="52"/>
      <c r="S5" s="53"/>
      <c r="T5" s="54"/>
      <c r="U5" s="53" t="s">
        <v>35</v>
      </c>
    </row>
    <row r="6" spans="4:21" ht="21" customHeight="1">
      <c r="D6" s="834" t="s">
        <v>36</v>
      </c>
      <c r="E6" s="835"/>
      <c r="F6" s="57"/>
      <c r="G6" s="57"/>
      <c r="H6" s="57"/>
      <c r="I6" s="57"/>
      <c r="J6" s="57"/>
      <c r="K6" s="57"/>
      <c r="L6" s="51" t="s">
        <v>37</v>
      </c>
      <c r="M6" s="51"/>
      <c r="N6" s="836">
        <f>ROUND((N5*N4),2)</f>
        <v>102220.22</v>
      </c>
      <c r="O6" s="836"/>
      <c r="P6" s="52" t="s">
        <v>31</v>
      </c>
      <c r="S6" s="53" t="s">
        <v>38</v>
      </c>
      <c r="T6" s="58">
        <f>N4/1000000</f>
        <v>0.08032392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841"/>
      <c r="E8" s="841"/>
      <c r="F8" s="842"/>
      <c r="G8" s="842"/>
      <c r="H8" s="842"/>
      <c r="I8" s="842"/>
      <c r="J8" s="842"/>
      <c r="K8" s="841"/>
      <c r="L8" s="841"/>
      <c r="M8" s="841"/>
      <c r="N8" s="841"/>
      <c r="O8" s="841"/>
      <c r="P8" s="841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837" t="s">
        <v>41</v>
      </c>
      <c r="E9" s="837"/>
      <c r="F9" s="837"/>
      <c r="G9" s="837"/>
      <c r="H9" s="837"/>
      <c r="I9" s="837"/>
      <c r="J9" s="837"/>
      <c r="K9" s="837"/>
      <c r="L9" s="837"/>
      <c r="M9" s="837"/>
      <c r="N9" s="837"/>
      <c r="O9" s="837"/>
      <c r="P9" s="837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19.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19.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0.25">
      <c r="D14" s="843" t="s">
        <v>49</v>
      </c>
      <c r="E14" s="845" t="s">
        <v>50</v>
      </c>
      <c r="F14" s="846"/>
      <c r="G14" s="846"/>
      <c r="H14" s="846"/>
      <c r="I14" s="846"/>
      <c r="J14" s="846"/>
      <c r="K14" s="846"/>
      <c r="L14" s="846"/>
      <c r="M14" s="846"/>
      <c r="N14" s="845" t="s">
        <v>51</v>
      </c>
      <c r="O14" s="845" t="s">
        <v>52</v>
      </c>
      <c r="P14" s="848" t="s">
        <v>53</v>
      </c>
      <c r="S14" s="53">
        <v>10</v>
      </c>
      <c r="T14" s="73">
        <v>7</v>
      </c>
      <c r="U14" s="53"/>
    </row>
    <row r="15" spans="4:21" ht="41.25" customHeight="1" thickBot="1">
      <c r="D15" s="844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847"/>
      <c r="O15" s="847"/>
      <c r="P15" s="849"/>
      <c r="S15" s="53">
        <v>15</v>
      </c>
      <c r="T15" s="73">
        <v>8</v>
      </c>
      <c r="U15" s="53"/>
    </row>
    <row r="16" spans="4:21" ht="19.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19.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19.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19.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19.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19.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19.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19.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19.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19.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19.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19.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19.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19.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19.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19.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19.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19.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19.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19.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19.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19.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19.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19.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0.25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4.75">
      <c r="A1" s="569" t="s">
        <v>167</v>
      </c>
      <c r="B1" s="569"/>
      <c r="C1" s="569"/>
      <c r="D1" s="569"/>
      <c r="E1" s="569"/>
      <c r="F1" s="569"/>
      <c r="G1" s="569"/>
      <c r="H1" s="569"/>
      <c r="I1" s="569"/>
      <c r="J1" s="569"/>
      <c r="K1" s="421"/>
    </row>
    <row r="2" spans="1:11" ht="24">
      <c r="A2" s="525" t="s">
        <v>68</v>
      </c>
      <c r="B2" s="525"/>
      <c r="C2" s="525"/>
      <c r="D2" s="526" t="s">
        <v>177</v>
      </c>
      <c r="E2" s="526"/>
      <c r="F2" s="526"/>
      <c r="G2" s="526"/>
      <c r="H2" s="526"/>
      <c r="I2" s="526"/>
      <c r="J2" s="526"/>
      <c r="K2" s="526"/>
    </row>
    <row r="3" spans="1:11" ht="24">
      <c r="A3" s="497" t="s">
        <v>0</v>
      </c>
      <c r="B3" s="497"/>
      <c r="C3" s="497"/>
      <c r="D3" s="384" t="s">
        <v>178</v>
      </c>
      <c r="E3" s="350"/>
      <c r="F3" s="350"/>
      <c r="G3" s="422"/>
      <c r="H3" s="423" t="s">
        <v>166</v>
      </c>
      <c r="I3" s="498" t="str">
        <f>+'ปร.5หน้าเดียว'!M3</f>
        <v>ปากเกร็ด</v>
      </c>
      <c r="J3" s="498"/>
      <c r="K3" s="498"/>
    </row>
    <row r="4" spans="1:11" ht="24">
      <c r="A4" s="497" t="s">
        <v>1</v>
      </c>
      <c r="B4" s="497"/>
      <c r="C4" s="384"/>
      <c r="D4" s="384" t="s">
        <v>180</v>
      </c>
      <c r="E4" s="384"/>
      <c r="F4" s="384"/>
      <c r="G4" s="384"/>
      <c r="H4" s="384"/>
      <c r="I4" s="384"/>
      <c r="J4" s="384"/>
      <c r="K4" s="384"/>
    </row>
    <row r="5" spans="1:11" ht="24">
      <c r="A5" s="498" t="s">
        <v>70</v>
      </c>
      <c r="B5" s="498"/>
      <c r="C5" s="498"/>
      <c r="D5" s="498"/>
      <c r="E5" s="498"/>
      <c r="F5" s="424"/>
      <c r="G5" s="498" t="s">
        <v>11</v>
      </c>
      <c r="H5" s="498"/>
      <c r="I5" s="555"/>
      <c r="J5" s="555"/>
      <c r="K5" s="425" t="s">
        <v>12</v>
      </c>
    </row>
    <row r="6" spans="1:11" ht="24">
      <c r="A6" s="498" t="s">
        <v>2</v>
      </c>
      <c r="B6" s="498"/>
      <c r="C6" s="498"/>
      <c r="D6" s="498"/>
      <c r="E6" s="426">
        <v>242291</v>
      </c>
      <c r="F6" s="425"/>
      <c r="G6" s="498"/>
      <c r="H6" s="498"/>
      <c r="I6" s="498"/>
      <c r="J6" s="507" t="str">
        <f>'ปร.5หน้าเดียว'!M6</f>
        <v> </v>
      </c>
      <c r="K6" s="507"/>
    </row>
    <row r="7" spans="1:11" ht="12" customHeight="1" thickBot="1">
      <c r="A7" s="566"/>
      <c r="B7" s="566"/>
      <c r="C7" s="566"/>
      <c r="D7" s="566"/>
      <c r="E7" s="566"/>
      <c r="F7" s="566"/>
      <c r="G7" s="566"/>
      <c r="H7" s="566"/>
      <c r="I7" s="566"/>
      <c r="J7" s="566"/>
      <c r="K7" s="566"/>
    </row>
    <row r="8" spans="1:11" ht="21.75" customHeight="1" thickTop="1">
      <c r="A8" s="567" t="s">
        <v>3</v>
      </c>
      <c r="B8" s="527" t="s">
        <v>4</v>
      </c>
      <c r="C8" s="528"/>
      <c r="D8" s="528"/>
      <c r="E8" s="528"/>
      <c r="F8" s="528"/>
      <c r="G8" s="529"/>
      <c r="H8" s="573" t="s">
        <v>21</v>
      </c>
      <c r="I8" s="574"/>
      <c r="J8" s="575"/>
      <c r="K8" s="567" t="s">
        <v>5</v>
      </c>
    </row>
    <row r="9" spans="1:11" ht="21.75" customHeight="1" thickBot="1">
      <c r="A9" s="568"/>
      <c r="B9" s="530"/>
      <c r="C9" s="531"/>
      <c r="D9" s="531"/>
      <c r="E9" s="531"/>
      <c r="F9" s="531"/>
      <c r="G9" s="532"/>
      <c r="H9" s="557" t="s">
        <v>22</v>
      </c>
      <c r="I9" s="558"/>
      <c r="J9" s="559"/>
      <c r="K9" s="568"/>
    </row>
    <row r="10" spans="1:11" ht="24.75" thickTop="1">
      <c r="A10" s="397"/>
      <c r="B10" s="563" t="s">
        <v>6</v>
      </c>
      <c r="C10" s="564"/>
      <c r="D10" s="564"/>
      <c r="E10" s="564"/>
      <c r="F10" s="564"/>
      <c r="G10" s="565"/>
      <c r="H10" s="570"/>
      <c r="I10" s="571"/>
      <c r="J10" s="572"/>
      <c r="K10" s="397"/>
    </row>
    <row r="11" spans="1:11" ht="24">
      <c r="A11" s="427">
        <f>A10+1</f>
        <v>1</v>
      </c>
      <c r="B11" s="499" t="s">
        <v>91</v>
      </c>
      <c r="C11" s="498"/>
      <c r="D11" s="498"/>
      <c r="E11" s="498"/>
      <c r="F11" s="498"/>
      <c r="G11" s="500"/>
      <c r="H11" s="560">
        <f>+'ปร.5หน้าเดียว'!M19</f>
        <v>915200</v>
      </c>
      <c r="I11" s="561"/>
      <c r="J11" s="562"/>
      <c r="K11" s="401"/>
    </row>
    <row r="12" spans="1:11" ht="24">
      <c r="A12" s="427"/>
      <c r="B12" s="499"/>
      <c r="C12" s="498"/>
      <c r="D12" s="498"/>
      <c r="E12" s="498"/>
      <c r="F12" s="498"/>
      <c r="G12" s="500"/>
      <c r="H12" s="560"/>
      <c r="I12" s="561"/>
      <c r="J12" s="562"/>
      <c r="K12" s="401"/>
    </row>
    <row r="13" spans="1:11" ht="24">
      <c r="A13" s="427"/>
      <c r="B13" s="499"/>
      <c r="C13" s="498"/>
      <c r="D13" s="498"/>
      <c r="E13" s="498"/>
      <c r="F13" s="498"/>
      <c r="G13" s="500"/>
      <c r="H13" s="560"/>
      <c r="I13" s="561"/>
      <c r="J13" s="562"/>
      <c r="K13" s="401"/>
    </row>
    <row r="14" spans="1:11" ht="24">
      <c r="A14" s="398"/>
      <c r="B14" s="554"/>
      <c r="C14" s="555"/>
      <c r="D14" s="555"/>
      <c r="E14" s="555"/>
      <c r="F14" s="555"/>
      <c r="G14" s="556"/>
      <c r="H14" s="560"/>
      <c r="I14" s="561"/>
      <c r="J14" s="562"/>
      <c r="K14" s="401"/>
    </row>
    <row r="15" spans="1:11" ht="24">
      <c r="A15" s="398"/>
      <c r="B15" s="554"/>
      <c r="C15" s="555"/>
      <c r="D15" s="555"/>
      <c r="E15" s="555"/>
      <c r="F15" s="555"/>
      <c r="G15" s="556"/>
      <c r="H15" s="560"/>
      <c r="I15" s="561"/>
      <c r="J15" s="562"/>
      <c r="K15" s="401"/>
    </row>
    <row r="16" spans="1:11" ht="24">
      <c r="A16" s="398"/>
      <c r="B16" s="554"/>
      <c r="C16" s="555"/>
      <c r="D16" s="555"/>
      <c r="E16" s="555"/>
      <c r="F16" s="555"/>
      <c r="G16" s="556"/>
      <c r="H16" s="560"/>
      <c r="I16" s="561"/>
      <c r="J16" s="562"/>
      <c r="K16" s="401"/>
    </row>
    <row r="17" spans="1:11" ht="24">
      <c r="A17" s="398"/>
      <c r="B17" s="554"/>
      <c r="C17" s="555"/>
      <c r="D17" s="555"/>
      <c r="E17" s="555"/>
      <c r="F17" s="555"/>
      <c r="G17" s="556"/>
      <c r="H17" s="560"/>
      <c r="I17" s="561"/>
      <c r="J17" s="562"/>
      <c r="K17" s="401"/>
    </row>
    <row r="18" spans="1:11" ht="24">
      <c r="A18" s="398"/>
      <c r="B18" s="554"/>
      <c r="C18" s="555"/>
      <c r="D18" s="555"/>
      <c r="E18" s="555"/>
      <c r="F18" s="555"/>
      <c r="G18" s="556"/>
      <c r="H18" s="560"/>
      <c r="I18" s="561"/>
      <c r="J18" s="562"/>
      <c r="K18" s="401"/>
    </row>
    <row r="19" spans="1:11" ht="24.75" thickBot="1">
      <c r="A19" s="428"/>
      <c r="B19" s="547"/>
      <c r="C19" s="548"/>
      <c r="D19" s="548"/>
      <c r="E19" s="548"/>
      <c r="F19" s="548"/>
      <c r="G19" s="549"/>
      <c r="H19" s="550"/>
      <c r="I19" s="551"/>
      <c r="J19" s="552"/>
      <c r="K19" s="429"/>
    </row>
    <row r="20" spans="1:11" ht="25.5" thickBot="1" thickTop="1">
      <c r="A20" s="545" t="s">
        <v>6</v>
      </c>
      <c r="B20" s="533" t="s">
        <v>8</v>
      </c>
      <c r="C20" s="534"/>
      <c r="D20" s="534"/>
      <c r="E20" s="534"/>
      <c r="F20" s="534"/>
      <c r="G20" s="535"/>
      <c r="H20" s="576">
        <f>SUM(H11:H19)</f>
        <v>915200</v>
      </c>
      <c r="I20" s="577"/>
      <c r="J20" s="578"/>
      <c r="K20" s="430" t="s">
        <v>9</v>
      </c>
    </row>
    <row r="21" spans="1:11" ht="25.5" thickBot="1" thickTop="1">
      <c r="A21" s="514"/>
      <c r="B21" s="510" t="str">
        <f>"("&amp;_xlfn.BAHTTEXT(H20)&amp;")"</f>
        <v>(เก้าแสนหนึ่งหมื่นห้าพันสองร้อยบาทถ้วน)</v>
      </c>
      <c r="C21" s="511"/>
      <c r="D21" s="511"/>
      <c r="E21" s="511"/>
      <c r="F21" s="511"/>
      <c r="G21" s="511"/>
      <c r="H21" s="511"/>
      <c r="I21" s="511"/>
      <c r="J21" s="511"/>
      <c r="K21" s="431"/>
    </row>
    <row r="22" spans="1:11" s="19" customFormat="1" ht="24.75" thickTop="1">
      <c r="A22" s="432"/>
      <c r="B22" s="541"/>
      <c r="C22" s="541"/>
      <c r="D22" s="541"/>
      <c r="E22" s="493"/>
      <c r="F22" s="493"/>
      <c r="G22" s="433"/>
      <c r="H22" s="434"/>
      <c r="I22" s="434"/>
      <c r="J22" s="434"/>
      <c r="K22" s="434"/>
    </row>
    <row r="23" spans="1:13" s="19" customFormat="1" ht="24">
      <c r="A23" s="512" t="s">
        <v>71</v>
      </c>
      <c r="B23" s="512"/>
      <c r="C23" s="512"/>
      <c r="D23" s="512"/>
      <c r="E23" s="494" t="s">
        <v>72</v>
      </c>
      <c r="F23" s="494"/>
      <c r="G23" s="435" t="s">
        <v>181</v>
      </c>
      <c r="H23" s="436"/>
      <c r="I23" s="437"/>
      <c r="J23" s="437"/>
      <c r="K23" s="436"/>
      <c r="L23" s="101"/>
      <c r="M23" s="102"/>
    </row>
    <row r="24" spans="1:13" ht="30" customHeight="1">
      <c r="A24" s="438"/>
      <c r="B24" s="541"/>
      <c r="C24" s="541"/>
      <c r="D24" s="541"/>
      <c r="E24" s="542" t="s">
        <v>176</v>
      </c>
      <c r="F24" s="542"/>
      <c r="G24" s="435"/>
      <c r="H24" s="436"/>
      <c r="I24" s="437"/>
      <c r="J24" s="437"/>
      <c r="K24" s="436"/>
      <c r="L24" s="36"/>
      <c r="M24" s="6"/>
    </row>
    <row r="25" spans="1:13" ht="24">
      <c r="A25" s="512" t="s">
        <v>74</v>
      </c>
      <c r="B25" s="512"/>
      <c r="C25" s="512"/>
      <c r="D25" s="512"/>
      <c r="E25" s="494" t="s">
        <v>72</v>
      </c>
      <c r="F25" s="494"/>
      <c r="G25" s="435" t="s">
        <v>90</v>
      </c>
      <c r="H25" s="435"/>
      <c r="I25" s="435"/>
      <c r="J25" s="435"/>
      <c r="K25" s="435"/>
      <c r="L25" s="36"/>
      <c r="M25" s="6"/>
    </row>
    <row r="26" spans="1:13" ht="24">
      <c r="A26" s="436"/>
      <c r="B26" s="524"/>
      <c r="C26" s="524"/>
      <c r="D26" s="524"/>
      <c r="E26" s="543" t="s">
        <v>73</v>
      </c>
      <c r="F26" s="543"/>
      <c r="G26" s="439"/>
      <c r="H26" s="544" t="s">
        <v>182</v>
      </c>
      <c r="I26" s="544"/>
      <c r="J26" s="544"/>
      <c r="K26" s="439"/>
      <c r="L26" s="36"/>
      <c r="M26" s="6"/>
    </row>
    <row r="27" spans="1:13" ht="30" customHeight="1">
      <c r="A27" s="512" t="s">
        <v>74</v>
      </c>
      <c r="B27" s="512"/>
      <c r="C27" s="512"/>
      <c r="D27" s="512"/>
      <c r="E27" s="494" t="s">
        <v>72</v>
      </c>
      <c r="F27" s="494"/>
      <c r="G27" s="435" t="s">
        <v>90</v>
      </c>
      <c r="H27" s="435"/>
      <c r="I27" s="435"/>
      <c r="J27" s="435"/>
      <c r="K27" s="435"/>
      <c r="L27" s="36"/>
      <c r="M27" s="6"/>
    </row>
    <row r="28" spans="1:13" ht="24">
      <c r="A28" s="436"/>
      <c r="B28" s="524"/>
      <c r="C28" s="524"/>
      <c r="D28" s="524"/>
      <c r="E28" s="543" t="s">
        <v>73</v>
      </c>
      <c r="F28" s="543"/>
      <c r="G28" s="439"/>
      <c r="H28" s="544" t="s">
        <v>182</v>
      </c>
      <c r="I28" s="544"/>
      <c r="J28" s="544"/>
      <c r="K28" s="439"/>
      <c r="L28" s="36"/>
      <c r="M28" s="6"/>
    </row>
    <row r="29" spans="1:13" ht="30" customHeight="1">
      <c r="A29" s="512" t="s">
        <v>76</v>
      </c>
      <c r="B29" s="512"/>
      <c r="C29" s="512"/>
      <c r="D29" s="512"/>
      <c r="E29" s="494" t="s">
        <v>72</v>
      </c>
      <c r="F29" s="494"/>
      <c r="G29" s="440" t="s">
        <v>87</v>
      </c>
      <c r="H29" s="441"/>
      <c r="I29" s="440"/>
      <c r="J29" s="440"/>
      <c r="K29" s="435"/>
      <c r="L29" s="36"/>
      <c r="M29" s="6"/>
    </row>
    <row r="30" spans="1:13" ht="24">
      <c r="A30" s="436"/>
      <c r="B30" s="524"/>
      <c r="C30" s="524"/>
      <c r="D30" s="524"/>
      <c r="E30" s="543" t="s">
        <v>73</v>
      </c>
      <c r="F30" s="543"/>
      <c r="G30" s="439"/>
      <c r="H30" s="544" t="s">
        <v>182</v>
      </c>
      <c r="I30" s="544"/>
      <c r="J30" s="544"/>
      <c r="K30" s="439"/>
      <c r="L30" s="36"/>
      <c r="M30" s="6"/>
    </row>
    <row r="31" spans="2:11" ht="37.5" customHeight="1">
      <c r="B31" s="520"/>
      <c r="C31" s="520"/>
      <c r="D31" s="520"/>
      <c r="E31" s="553"/>
      <c r="F31" s="553"/>
      <c r="G31" s="35"/>
      <c r="H31" s="37"/>
      <c r="I31" s="37"/>
      <c r="J31" s="37"/>
      <c r="K31" s="6"/>
    </row>
    <row r="32" spans="1:11" ht="30" customHeight="1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11" ht="24">
      <c r="B33" s="546"/>
      <c r="C33" s="546"/>
      <c r="D33" s="546"/>
      <c r="E33" s="546"/>
      <c r="F33" s="546"/>
      <c r="G33" s="546"/>
      <c r="H33" s="546"/>
      <c r="I33" s="546"/>
      <c r="J33" s="546"/>
      <c r="K33" s="546"/>
    </row>
  </sheetData>
  <sheetProtection/>
  <mergeCells count="67">
    <mergeCell ref="H26:J26"/>
    <mergeCell ref="D2:K2"/>
    <mergeCell ref="A4:B4"/>
    <mergeCell ref="K8:K9"/>
    <mergeCell ref="A3:C3"/>
    <mergeCell ref="A25:D25"/>
    <mergeCell ref="E23:F23"/>
    <mergeCell ref="H17:J17"/>
    <mergeCell ref="B16:G16"/>
    <mergeCell ref="H20:J20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30:D30"/>
    <mergeCell ref="B21:J21"/>
    <mergeCell ref="H30:J30"/>
    <mergeCell ref="A23:D23"/>
    <mergeCell ref="A20:A21"/>
    <mergeCell ref="E28:F28"/>
    <mergeCell ref="E27:F27"/>
    <mergeCell ref="E30:F30"/>
    <mergeCell ref="A27:D27"/>
    <mergeCell ref="E29:F29"/>
    <mergeCell ref="B22:D22"/>
    <mergeCell ref="B26:D26"/>
    <mergeCell ref="B24:D24"/>
    <mergeCell ref="A29:D29"/>
    <mergeCell ref="E24:F24"/>
    <mergeCell ref="E26:F26"/>
    <mergeCell ref="E25:F25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1">
      <selection activeCell="P12" sqref="P12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3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40" ht="18.75" customHeight="1">
      <c r="A2" s="173" t="s">
        <v>81</v>
      </c>
      <c r="B2" s="173"/>
      <c r="C2" s="134"/>
      <c r="D2" s="175"/>
      <c r="E2" s="230" t="s">
        <v>149</v>
      </c>
      <c r="F2" s="170"/>
      <c r="G2" s="171"/>
      <c r="H2" s="172"/>
      <c r="I2" s="176"/>
      <c r="J2" s="175"/>
      <c r="K2" s="175"/>
      <c r="L2" s="175"/>
      <c r="M2" s="17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621" t="s">
        <v>0</v>
      </c>
      <c r="B3" s="621"/>
      <c r="C3" s="621"/>
      <c r="D3" s="230" t="s">
        <v>146</v>
      </c>
      <c r="E3" s="229"/>
      <c r="F3" s="175"/>
      <c r="G3" s="175"/>
      <c r="H3" s="175"/>
      <c r="I3" s="177" t="s">
        <v>102</v>
      </c>
      <c r="J3" s="231" t="s">
        <v>110</v>
      </c>
      <c r="K3" s="231"/>
      <c r="L3" s="231"/>
      <c r="M3" s="17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621" t="s">
        <v>7</v>
      </c>
      <c r="B4" s="621"/>
      <c r="C4" s="621"/>
      <c r="D4" s="615"/>
      <c r="E4" s="615"/>
      <c r="F4" s="615"/>
      <c r="G4" s="615"/>
      <c r="H4" s="615"/>
      <c r="I4" s="616" t="s">
        <v>2</v>
      </c>
      <c r="J4" s="616"/>
      <c r="K4" s="232" t="s">
        <v>118</v>
      </c>
      <c r="L4" s="179"/>
      <c r="M4" s="17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621"/>
      <c r="B5" s="621"/>
      <c r="C5" s="621"/>
      <c r="D5" s="622"/>
      <c r="E5" s="622"/>
      <c r="F5" s="622"/>
      <c r="G5" s="622"/>
      <c r="H5" s="622"/>
      <c r="I5" s="623"/>
      <c r="J5" s="623"/>
      <c r="K5" s="107"/>
      <c r="L5" s="107"/>
      <c r="M5" s="107"/>
    </row>
    <row r="6" spans="1:13" ht="18.75" customHeight="1" thickTop="1">
      <c r="A6" s="619" t="s">
        <v>3</v>
      </c>
      <c r="B6" s="624" t="s">
        <v>4</v>
      </c>
      <c r="C6" s="625"/>
      <c r="D6" s="625"/>
      <c r="E6" s="625"/>
      <c r="F6" s="628" t="s">
        <v>11</v>
      </c>
      <c r="G6" s="630" t="s">
        <v>13</v>
      </c>
      <c r="H6" s="613" t="s">
        <v>19</v>
      </c>
      <c r="I6" s="614"/>
      <c r="J6" s="613" t="s">
        <v>15</v>
      </c>
      <c r="K6" s="614"/>
      <c r="L6" s="617" t="s">
        <v>17</v>
      </c>
      <c r="M6" s="619" t="s">
        <v>5</v>
      </c>
    </row>
    <row r="7" spans="1:13" ht="21" customHeight="1" thickBot="1">
      <c r="A7" s="620"/>
      <c r="B7" s="626"/>
      <c r="C7" s="627"/>
      <c r="D7" s="627"/>
      <c r="E7" s="627"/>
      <c r="F7" s="629"/>
      <c r="G7" s="631"/>
      <c r="H7" s="136" t="s">
        <v>27</v>
      </c>
      <c r="I7" s="136" t="s">
        <v>16</v>
      </c>
      <c r="J7" s="136" t="s">
        <v>27</v>
      </c>
      <c r="K7" s="136" t="s">
        <v>16</v>
      </c>
      <c r="L7" s="618"/>
      <c r="M7" s="620"/>
    </row>
    <row r="8" spans="1:13" ht="18.75" customHeight="1" thickTop="1">
      <c r="A8" s="248">
        <v>1</v>
      </c>
      <c r="B8" s="457" t="s">
        <v>189</v>
      </c>
      <c r="C8" s="458"/>
      <c r="D8" s="458"/>
      <c r="E8" s="459"/>
      <c r="F8" s="365"/>
      <c r="G8" s="250"/>
      <c r="H8" s="251"/>
      <c r="I8" s="295">
        <f aca="true" t="shared" si="0" ref="I8:I21">SUM(H8)*$F8</f>
        <v>0</v>
      </c>
      <c r="J8" s="142"/>
      <c r="K8" s="295">
        <f>SUM(J8)*$F8</f>
        <v>0</v>
      </c>
      <c r="L8" s="297">
        <f>SUM(,I8,K8)</f>
        <v>0</v>
      </c>
      <c r="M8" s="139"/>
    </row>
    <row r="9" spans="1:13" ht="18.75" customHeight="1">
      <c r="A9" s="248"/>
      <c r="B9" s="460" t="s">
        <v>184</v>
      </c>
      <c r="C9" s="461"/>
      <c r="D9" s="461"/>
      <c r="E9" s="462"/>
      <c r="F9" s="249"/>
      <c r="G9" s="250"/>
      <c r="H9" s="251"/>
      <c r="I9" s="295">
        <f t="shared" si="0"/>
        <v>0</v>
      </c>
      <c r="J9" s="142"/>
      <c r="K9" s="295">
        <f aca="true" t="shared" si="1" ref="K9:K21">SUM(J9)*$F9</f>
        <v>0</v>
      </c>
      <c r="L9" s="297">
        <f aca="true" t="shared" si="2" ref="L9:L21">SUM(,I9,K9)</f>
        <v>0</v>
      </c>
      <c r="M9" s="139"/>
    </row>
    <row r="10" spans="1:13" ht="18.75" customHeight="1">
      <c r="A10" s="248"/>
      <c r="B10" s="482" t="s">
        <v>185</v>
      </c>
      <c r="C10" s="483"/>
      <c r="D10" s="483"/>
      <c r="E10" s="484"/>
      <c r="F10" s="257">
        <v>1</v>
      </c>
      <c r="G10" s="258" t="s">
        <v>186</v>
      </c>
      <c r="H10" s="252">
        <v>3600</v>
      </c>
      <c r="I10" s="295">
        <f t="shared" si="0"/>
        <v>3600</v>
      </c>
      <c r="J10" s="150"/>
      <c r="K10" s="295">
        <f t="shared" si="1"/>
        <v>0</v>
      </c>
      <c r="L10" s="297">
        <f t="shared" si="2"/>
        <v>3600</v>
      </c>
      <c r="M10" s="149"/>
    </row>
    <row r="11" spans="1:13" ht="18.75" customHeight="1">
      <c r="A11" s="248"/>
      <c r="B11" s="460" t="s">
        <v>187</v>
      </c>
      <c r="C11" s="461"/>
      <c r="D11" s="461"/>
      <c r="E11" s="462"/>
      <c r="F11" s="362">
        <v>1</v>
      </c>
      <c r="G11" s="258" t="s">
        <v>188</v>
      </c>
      <c r="H11" s="252">
        <v>2500</v>
      </c>
      <c r="I11" s="295">
        <f t="shared" si="0"/>
        <v>2500</v>
      </c>
      <c r="J11" s="150"/>
      <c r="K11" s="295">
        <f t="shared" si="1"/>
        <v>0</v>
      </c>
      <c r="L11" s="297">
        <f t="shared" si="2"/>
        <v>2500</v>
      </c>
      <c r="M11" s="149"/>
    </row>
    <row r="12" spans="1:13" ht="18.75" customHeight="1">
      <c r="A12" s="248">
        <v>2</v>
      </c>
      <c r="B12" s="460" t="s">
        <v>190</v>
      </c>
      <c r="C12" s="461"/>
      <c r="D12" s="461"/>
      <c r="E12" s="462"/>
      <c r="F12" s="362"/>
      <c r="G12" s="258"/>
      <c r="H12" s="252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18.75" customHeight="1">
      <c r="A13" s="248"/>
      <c r="B13" s="467" t="s">
        <v>192</v>
      </c>
      <c r="C13" s="461"/>
      <c r="D13" s="461"/>
      <c r="E13" s="462"/>
      <c r="F13" s="362">
        <v>1</v>
      </c>
      <c r="G13" s="258" t="s">
        <v>191</v>
      </c>
      <c r="H13" s="252">
        <v>14250</v>
      </c>
      <c r="I13" s="295">
        <f t="shared" si="0"/>
        <v>14250</v>
      </c>
      <c r="J13" s="150"/>
      <c r="K13" s="295">
        <f t="shared" si="1"/>
        <v>0</v>
      </c>
      <c r="L13" s="297">
        <f t="shared" si="2"/>
        <v>14250</v>
      </c>
      <c r="M13" s="149"/>
    </row>
    <row r="14" spans="1:13" ht="18.75" customHeight="1">
      <c r="A14" s="248"/>
      <c r="B14" s="467" t="s">
        <v>193</v>
      </c>
      <c r="C14" s="461"/>
      <c r="D14" s="461"/>
      <c r="E14" s="462"/>
      <c r="F14" s="362"/>
      <c r="G14" s="258"/>
      <c r="H14" s="252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18.75" customHeight="1">
      <c r="A15" s="248"/>
      <c r="B15" s="467" t="s">
        <v>194</v>
      </c>
      <c r="C15" s="468"/>
      <c r="D15" s="468"/>
      <c r="E15" s="469"/>
      <c r="F15" s="362">
        <v>1</v>
      </c>
      <c r="G15" s="258" t="s">
        <v>186</v>
      </c>
      <c r="H15" s="252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18.75" customHeight="1">
      <c r="A16" s="248"/>
      <c r="B16" s="460" t="s">
        <v>195</v>
      </c>
      <c r="C16" s="461"/>
      <c r="D16" s="461"/>
      <c r="E16" s="462"/>
      <c r="F16" s="362">
        <v>10</v>
      </c>
      <c r="G16" s="258" t="s">
        <v>186</v>
      </c>
      <c r="H16" s="252"/>
      <c r="I16" s="295">
        <f t="shared" si="0"/>
        <v>0</v>
      </c>
      <c r="J16" s="150"/>
      <c r="K16" s="295">
        <f t="shared" si="1"/>
        <v>0</v>
      </c>
      <c r="L16" s="297">
        <f t="shared" si="2"/>
        <v>0</v>
      </c>
      <c r="M16" s="149"/>
    </row>
    <row r="17" spans="1:13" s="28" customFormat="1" ht="18.75" customHeight="1">
      <c r="A17" s="248">
        <v>3</v>
      </c>
      <c r="B17" s="460" t="s">
        <v>196</v>
      </c>
      <c r="C17" s="461"/>
      <c r="D17" s="461"/>
      <c r="E17" s="462"/>
      <c r="F17" s="363"/>
      <c r="G17" s="259"/>
      <c r="H17" s="260"/>
      <c r="I17" s="295">
        <f t="shared" si="0"/>
        <v>0</v>
      </c>
      <c r="J17" s="155"/>
      <c r="K17" s="295">
        <f t="shared" si="1"/>
        <v>0</v>
      </c>
      <c r="L17" s="297">
        <f t="shared" si="2"/>
        <v>0</v>
      </c>
      <c r="M17" s="153"/>
    </row>
    <row r="18" spans="1:13" ht="18.75" customHeight="1">
      <c r="A18" s="248"/>
      <c r="B18" s="467" t="s">
        <v>197</v>
      </c>
      <c r="C18" s="461"/>
      <c r="D18" s="461"/>
      <c r="E18" s="462"/>
      <c r="F18" s="364">
        <v>1</v>
      </c>
      <c r="G18" s="250" t="s">
        <v>191</v>
      </c>
      <c r="H18" s="251">
        <v>6400</v>
      </c>
      <c r="I18" s="295">
        <f t="shared" si="0"/>
        <v>6400</v>
      </c>
      <c r="J18" s="142"/>
      <c r="K18" s="295">
        <f t="shared" si="1"/>
        <v>0</v>
      </c>
      <c r="L18" s="297">
        <f t="shared" si="2"/>
        <v>6400</v>
      </c>
      <c r="M18" s="139"/>
    </row>
    <row r="19" spans="1:13" ht="18.75" customHeight="1">
      <c r="A19" s="248"/>
      <c r="B19" s="460" t="s">
        <v>198</v>
      </c>
      <c r="C19" s="461"/>
      <c r="D19" s="461"/>
      <c r="E19" s="462"/>
      <c r="F19" s="362"/>
      <c r="G19" s="258"/>
      <c r="H19" s="252"/>
      <c r="I19" s="295">
        <f t="shared" si="0"/>
        <v>0</v>
      </c>
      <c r="J19" s="150"/>
      <c r="K19" s="295">
        <f t="shared" si="1"/>
        <v>0</v>
      </c>
      <c r="L19" s="297">
        <f t="shared" si="2"/>
        <v>0</v>
      </c>
      <c r="M19" s="149"/>
    </row>
    <row r="20" spans="1:13" ht="18.75" customHeight="1">
      <c r="A20" s="248"/>
      <c r="B20" s="467" t="s">
        <v>199</v>
      </c>
      <c r="C20" s="468"/>
      <c r="D20" s="468"/>
      <c r="E20" s="469"/>
      <c r="F20" s="362">
        <v>9</v>
      </c>
      <c r="G20" s="258" t="s">
        <v>186</v>
      </c>
      <c r="H20" s="252"/>
      <c r="I20" s="295">
        <f t="shared" si="0"/>
        <v>0</v>
      </c>
      <c r="J20" s="150"/>
      <c r="K20" s="295">
        <f t="shared" si="1"/>
        <v>0</v>
      </c>
      <c r="L20" s="297">
        <f t="shared" si="2"/>
        <v>0</v>
      </c>
      <c r="M20" s="149"/>
    </row>
    <row r="21" spans="1:13" ht="18.75" customHeight="1" thickBot="1">
      <c r="A21" s="248"/>
      <c r="B21" s="254" t="s">
        <v>200</v>
      </c>
      <c r="C21" s="255"/>
      <c r="D21" s="255"/>
      <c r="E21" s="256"/>
      <c r="F21" s="364">
        <v>3</v>
      </c>
      <c r="G21" s="250" t="s">
        <v>186</v>
      </c>
      <c r="H21" s="251"/>
      <c r="I21" s="295">
        <f t="shared" si="0"/>
        <v>0</v>
      </c>
      <c r="J21" s="159"/>
      <c r="K21" s="295">
        <f t="shared" si="1"/>
        <v>0</v>
      </c>
      <c r="L21" s="297">
        <f t="shared" si="2"/>
        <v>0</v>
      </c>
      <c r="M21" s="158"/>
    </row>
    <row r="22" spans="1:13" ht="18.75" customHeight="1" thickBot="1" thickTop="1">
      <c r="A22" s="248">
        <v>4</v>
      </c>
      <c r="B22" s="450" t="s">
        <v>201</v>
      </c>
      <c r="C22" s="451"/>
      <c r="D22" s="451"/>
      <c r="E22" s="452"/>
      <c r="F22" s="368"/>
      <c r="G22" s="250"/>
      <c r="H22" s="251"/>
      <c r="I22" s="296">
        <f>SUM(I8:I21)</f>
        <v>26750</v>
      </c>
      <c r="J22" s="160"/>
      <c r="K22" s="296">
        <f>SUM(K8:K21)</f>
        <v>0</v>
      </c>
      <c r="L22" s="296">
        <f>SUM(L8:L21)</f>
        <v>26750</v>
      </c>
      <c r="M22" s="161"/>
    </row>
    <row r="23" spans="1:13" ht="18.75" customHeight="1" thickTop="1">
      <c r="A23" s="248"/>
      <c r="B23" s="467" t="s">
        <v>203</v>
      </c>
      <c r="C23" s="468"/>
      <c r="D23" s="468"/>
      <c r="E23" s="469"/>
      <c r="F23" s="362"/>
      <c r="G23" s="258"/>
      <c r="H23" s="252"/>
      <c r="I23" s="29"/>
      <c r="J23" s="29"/>
      <c r="K23" s="29"/>
      <c r="L23" s="29"/>
      <c r="M23" s="30"/>
    </row>
    <row r="24" spans="1:13" ht="18.75" customHeight="1">
      <c r="A24" s="366"/>
      <c r="B24" s="470" t="s">
        <v>202</v>
      </c>
      <c r="C24" s="471"/>
      <c r="D24" s="471"/>
      <c r="E24" s="472"/>
      <c r="F24" s="367">
        <v>132</v>
      </c>
      <c r="G24" s="263" t="s">
        <v>204</v>
      </c>
      <c r="H24" s="264">
        <v>320.56</v>
      </c>
      <c r="I24" s="585" t="s">
        <v>104</v>
      </c>
      <c r="J24" s="585"/>
      <c r="K24" s="585"/>
      <c r="L24" s="585"/>
      <c r="M24" s="30"/>
    </row>
    <row r="25" spans="1:13" ht="24">
      <c r="A25" s="113"/>
      <c r="B25" s="113"/>
      <c r="C25" s="113"/>
      <c r="E25" s="579" t="s">
        <v>105</v>
      </c>
      <c r="F25" s="579"/>
      <c r="G25" s="579"/>
      <c r="H25" s="579"/>
      <c r="I25" s="579" t="s">
        <v>105</v>
      </c>
      <c r="J25" s="579"/>
      <c r="K25" s="579"/>
      <c r="L25" s="579"/>
      <c r="M25" s="30"/>
    </row>
    <row r="26" spans="1:13" ht="24">
      <c r="A26" s="113"/>
      <c r="B26" s="113"/>
      <c r="C26" s="113"/>
      <c r="E26" s="169"/>
      <c r="F26" s="169"/>
      <c r="G26" s="169"/>
      <c r="H26" s="169"/>
      <c r="I26" s="579" t="s">
        <v>106</v>
      </c>
      <c r="J26" s="579"/>
      <c r="K26" s="579"/>
      <c r="L26" s="579"/>
      <c r="M26" s="30"/>
    </row>
    <row r="27" spans="1:13" ht="18.75" customHeight="1">
      <c r="A27" s="586" t="s">
        <v>26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130" t="s">
        <v>101</v>
      </c>
      <c r="M27" s="130"/>
    </row>
    <row r="28" spans="1:13" s="135" customFormat="1" ht="18" customHeight="1">
      <c r="A28" s="180" t="s">
        <v>81</v>
      </c>
      <c r="B28" s="180"/>
      <c r="C28" s="175"/>
      <c r="D28" s="175"/>
      <c r="E28" s="293" t="str">
        <f>+E2</f>
        <v>324ล</v>
      </c>
      <c r="F28" s="170"/>
      <c r="G28" s="171"/>
      <c r="H28" s="172"/>
      <c r="I28" s="176"/>
      <c r="J28" s="175"/>
      <c r="K28" s="175"/>
      <c r="L28" s="175"/>
      <c r="M28" s="175"/>
    </row>
    <row r="29" spans="1:13" s="135" customFormat="1" ht="18" customHeight="1" thickBot="1">
      <c r="A29" s="587" t="s">
        <v>0</v>
      </c>
      <c r="B29" s="587"/>
      <c r="C29" s="587"/>
      <c r="D29" s="293" t="str">
        <f>+D3</f>
        <v>โรงเรียน.......................</v>
      </c>
      <c r="E29" s="293"/>
      <c r="F29" s="175"/>
      <c r="G29" s="175"/>
      <c r="H29" s="175"/>
      <c r="I29" s="177" t="s">
        <v>102</v>
      </c>
      <c r="J29" s="294" t="str">
        <f>+J3</f>
        <v>สพป.......................................................</v>
      </c>
      <c r="K29" s="294"/>
      <c r="L29" s="294"/>
      <c r="M29" s="178"/>
    </row>
    <row r="30" spans="1:13" ht="18" customHeight="1" thickTop="1">
      <c r="A30" s="593" t="s">
        <v>3</v>
      </c>
      <c r="B30" s="600" t="s">
        <v>4</v>
      </c>
      <c r="C30" s="601"/>
      <c r="D30" s="601"/>
      <c r="E30" s="601"/>
      <c r="F30" s="604" t="s">
        <v>11</v>
      </c>
      <c r="G30" s="606" t="s">
        <v>13</v>
      </c>
      <c r="H30" s="595" t="s">
        <v>19</v>
      </c>
      <c r="I30" s="596"/>
      <c r="J30" s="595" t="s">
        <v>15</v>
      </c>
      <c r="K30" s="596"/>
      <c r="L30" s="611" t="s">
        <v>17</v>
      </c>
      <c r="M30" s="593" t="s">
        <v>5</v>
      </c>
    </row>
    <row r="31" spans="1:13" ht="22.5" customHeight="1" thickBot="1">
      <c r="A31" s="594"/>
      <c r="B31" s="602"/>
      <c r="C31" s="603"/>
      <c r="D31" s="603"/>
      <c r="E31" s="603"/>
      <c r="F31" s="605"/>
      <c r="G31" s="607"/>
      <c r="H31" s="27" t="s">
        <v>27</v>
      </c>
      <c r="I31" s="27" t="s">
        <v>16</v>
      </c>
      <c r="J31" s="27" t="s">
        <v>27</v>
      </c>
      <c r="K31" s="27" t="s">
        <v>16</v>
      </c>
      <c r="L31" s="612"/>
      <c r="M31" s="594"/>
    </row>
    <row r="32" spans="1:13" ht="18" customHeight="1" thickTop="1">
      <c r="A32" s="137"/>
      <c r="B32" s="608"/>
      <c r="C32" s="609"/>
      <c r="D32" s="609"/>
      <c r="E32" s="610"/>
      <c r="F32" s="138">
        <v>17</v>
      </c>
      <c r="G32" s="139"/>
      <c r="H32" s="140">
        <v>18</v>
      </c>
      <c r="I32" s="295">
        <f aca="true" t="shared" si="3" ref="I32:I46">SUM(H32)*$F32</f>
        <v>306</v>
      </c>
      <c r="J32" s="142">
        <v>19</v>
      </c>
      <c r="K32" s="295">
        <f aca="true" t="shared" si="4" ref="K32:K39">SUM(J32)*$F32</f>
        <v>323</v>
      </c>
      <c r="L32" s="297">
        <f aca="true" t="shared" si="5" ref="L32:L46">SUM(,I32,K32)</f>
        <v>629</v>
      </c>
      <c r="M32" s="139"/>
    </row>
    <row r="33" spans="1:13" ht="18" customHeight="1">
      <c r="A33" s="181"/>
      <c r="B33" s="580"/>
      <c r="C33" s="581"/>
      <c r="D33" s="581"/>
      <c r="E33" s="582"/>
      <c r="F33" s="148">
        <v>20</v>
      </c>
      <c r="G33" s="149"/>
      <c r="H33" s="150">
        <v>222</v>
      </c>
      <c r="I33" s="295">
        <f t="shared" si="3"/>
        <v>4440</v>
      </c>
      <c r="J33" s="182">
        <v>221</v>
      </c>
      <c r="K33" s="295">
        <f t="shared" si="4"/>
        <v>4420</v>
      </c>
      <c r="L33" s="297">
        <f t="shared" si="5"/>
        <v>8860</v>
      </c>
      <c r="M33" s="149"/>
    </row>
    <row r="34" spans="1:13" ht="18" customHeight="1">
      <c r="A34" s="183"/>
      <c r="B34" s="580"/>
      <c r="C34" s="581"/>
      <c r="D34" s="581"/>
      <c r="E34" s="582"/>
      <c r="F34" s="184"/>
      <c r="G34" s="185"/>
      <c r="H34" s="143"/>
      <c r="I34" s="295">
        <f t="shared" si="3"/>
        <v>0</v>
      </c>
      <c r="J34" s="186"/>
      <c r="K34" s="295">
        <f t="shared" si="4"/>
        <v>0</v>
      </c>
      <c r="L34" s="297">
        <f t="shared" si="5"/>
        <v>0</v>
      </c>
      <c r="M34" s="187"/>
    </row>
    <row r="35" spans="1:13" ht="18" customHeight="1">
      <c r="A35" s="181"/>
      <c r="B35" s="597"/>
      <c r="C35" s="598"/>
      <c r="D35" s="598"/>
      <c r="E35" s="599"/>
      <c r="F35" s="184"/>
      <c r="G35" s="185"/>
      <c r="H35" s="143"/>
      <c r="I35" s="298">
        <f t="shared" si="3"/>
        <v>0</v>
      </c>
      <c r="J35" s="186"/>
      <c r="K35" s="298">
        <f t="shared" si="4"/>
        <v>0</v>
      </c>
      <c r="L35" s="301">
        <f t="shared" si="5"/>
        <v>0</v>
      </c>
      <c r="M35" s="187"/>
    </row>
    <row r="36" spans="1:13" ht="18" customHeight="1">
      <c r="A36" s="190"/>
      <c r="B36" s="191"/>
      <c r="C36" s="192"/>
      <c r="D36" s="583"/>
      <c r="E36" s="584"/>
      <c r="F36" s="184"/>
      <c r="G36" s="185"/>
      <c r="H36" s="143"/>
      <c r="I36" s="295">
        <f t="shared" si="3"/>
        <v>0</v>
      </c>
      <c r="J36" s="195"/>
      <c r="K36" s="295">
        <f t="shared" si="4"/>
        <v>0</v>
      </c>
      <c r="L36" s="297">
        <f t="shared" si="5"/>
        <v>0</v>
      </c>
      <c r="M36" s="196"/>
    </row>
    <row r="37" spans="1:13" ht="18" customHeight="1">
      <c r="A37" s="190"/>
      <c r="B37" s="191"/>
      <c r="C37" s="192"/>
      <c r="D37" s="583"/>
      <c r="E37" s="584"/>
      <c r="F37" s="197"/>
      <c r="G37" s="185"/>
      <c r="H37" s="143"/>
      <c r="I37" s="298">
        <f t="shared" si="3"/>
        <v>0</v>
      </c>
      <c r="J37" s="195"/>
      <c r="K37" s="295">
        <f t="shared" si="4"/>
        <v>0</v>
      </c>
      <c r="L37" s="301">
        <f t="shared" si="5"/>
        <v>0</v>
      </c>
      <c r="M37" s="196"/>
    </row>
    <row r="38" spans="1:13" ht="18" customHeight="1">
      <c r="A38" s="190"/>
      <c r="B38" s="191"/>
      <c r="C38" s="192"/>
      <c r="D38" s="583"/>
      <c r="E38" s="584"/>
      <c r="F38" s="197"/>
      <c r="G38" s="185"/>
      <c r="H38" s="143"/>
      <c r="I38" s="295">
        <f t="shared" si="3"/>
        <v>0</v>
      </c>
      <c r="J38" s="195"/>
      <c r="K38" s="295">
        <f t="shared" si="4"/>
        <v>0</v>
      </c>
      <c r="L38" s="297">
        <f t="shared" si="5"/>
        <v>0</v>
      </c>
      <c r="M38" s="196"/>
    </row>
    <row r="39" spans="1:13" ht="18" customHeight="1">
      <c r="A39" s="190"/>
      <c r="B39" s="191"/>
      <c r="C39" s="192"/>
      <c r="D39" s="583"/>
      <c r="E39" s="584"/>
      <c r="F39" s="184"/>
      <c r="G39" s="185"/>
      <c r="H39" s="143"/>
      <c r="I39" s="298">
        <f t="shared" si="3"/>
        <v>0</v>
      </c>
      <c r="J39" s="195"/>
      <c r="K39" s="298">
        <f t="shared" si="4"/>
        <v>0</v>
      </c>
      <c r="L39" s="301">
        <f t="shared" si="5"/>
        <v>0</v>
      </c>
      <c r="M39" s="196"/>
    </row>
    <row r="40" spans="1:13" ht="18" customHeight="1">
      <c r="A40" s="181"/>
      <c r="B40" s="580"/>
      <c r="C40" s="581"/>
      <c r="D40" s="581"/>
      <c r="E40" s="582"/>
      <c r="F40" s="198"/>
      <c r="G40" s="199"/>
      <c r="H40" s="200"/>
      <c r="I40" s="295">
        <f t="shared" si="3"/>
        <v>0</v>
      </c>
      <c r="J40" s="201"/>
      <c r="K40" s="302">
        <f>SUM(K36:K39)</f>
        <v>0</v>
      </c>
      <c r="L40" s="297">
        <f t="shared" si="5"/>
        <v>0</v>
      </c>
      <c r="M40" s="196"/>
    </row>
    <row r="41" spans="1:13" ht="18" customHeight="1">
      <c r="A41" s="190"/>
      <c r="B41" s="580"/>
      <c r="C41" s="581"/>
      <c r="D41" s="581"/>
      <c r="E41" s="582"/>
      <c r="F41" s="184"/>
      <c r="G41" s="185"/>
      <c r="H41" s="143"/>
      <c r="I41" s="298">
        <f t="shared" si="3"/>
        <v>0</v>
      </c>
      <c r="J41" s="186"/>
      <c r="K41" s="295">
        <f aca="true" t="shared" si="6" ref="K41:K46">SUM(J41)*$F41</f>
        <v>0</v>
      </c>
      <c r="L41" s="301">
        <f t="shared" si="5"/>
        <v>0</v>
      </c>
      <c r="M41" s="187"/>
    </row>
    <row r="42" spans="1:13" ht="18" customHeight="1">
      <c r="A42" s="190"/>
      <c r="B42" s="191"/>
      <c r="C42" s="192"/>
      <c r="D42" s="588"/>
      <c r="E42" s="589"/>
      <c r="F42" s="184"/>
      <c r="G42" s="185"/>
      <c r="H42" s="143"/>
      <c r="I42" s="295">
        <f t="shared" si="3"/>
        <v>0</v>
      </c>
      <c r="J42" s="195"/>
      <c r="K42" s="295">
        <f t="shared" si="6"/>
        <v>0</v>
      </c>
      <c r="L42" s="297">
        <f t="shared" si="5"/>
        <v>0</v>
      </c>
      <c r="M42" s="196"/>
    </row>
    <row r="43" spans="1:13" ht="18" customHeight="1">
      <c r="A43" s="190"/>
      <c r="B43" s="191"/>
      <c r="C43" s="192"/>
      <c r="D43" s="583"/>
      <c r="E43" s="584"/>
      <c r="F43" s="184"/>
      <c r="G43" s="185"/>
      <c r="H43" s="143"/>
      <c r="I43" s="298">
        <f t="shared" si="3"/>
        <v>0</v>
      </c>
      <c r="J43" s="195"/>
      <c r="K43" s="295">
        <f t="shared" si="6"/>
        <v>0</v>
      </c>
      <c r="L43" s="301">
        <f t="shared" si="5"/>
        <v>0</v>
      </c>
      <c r="M43" s="196"/>
    </row>
    <row r="44" spans="1:13" ht="18" customHeight="1">
      <c r="A44" s="190"/>
      <c r="B44" s="191"/>
      <c r="C44" s="192"/>
      <c r="D44" s="583"/>
      <c r="E44" s="584"/>
      <c r="F44" s="184"/>
      <c r="G44" s="185"/>
      <c r="H44" s="143"/>
      <c r="I44" s="295">
        <f t="shared" si="3"/>
        <v>0</v>
      </c>
      <c r="J44" s="195"/>
      <c r="K44" s="298">
        <f t="shared" si="6"/>
        <v>0</v>
      </c>
      <c r="L44" s="297">
        <f t="shared" si="5"/>
        <v>0</v>
      </c>
      <c r="M44" s="196"/>
    </row>
    <row r="45" spans="1:13" ht="18" customHeight="1">
      <c r="A45" s="181"/>
      <c r="B45" s="203"/>
      <c r="C45" s="204"/>
      <c r="D45" s="205"/>
      <c r="E45" s="206"/>
      <c r="F45" s="207"/>
      <c r="G45" s="208"/>
      <c r="H45" s="143"/>
      <c r="I45" s="298">
        <f t="shared" si="3"/>
        <v>0</v>
      </c>
      <c r="J45" s="201"/>
      <c r="K45" s="295">
        <f t="shared" si="6"/>
        <v>0</v>
      </c>
      <c r="L45" s="301">
        <f t="shared" si="5"/>
        <v>0</v>
      </c>
      <c r="M45" s="196"/>
    </row>
    <row r="46" spans="1:13" ht="18" customHeight="1" thickBot="1">
      <c r="A46" s="190"/>
      <c r="B46" s="209"/>
      <c r="C46" s="590"/>
      <c r="D46" s="591"/>
      <c r="E46" s="592"/>
      <c r="F46" s="210"/>
      <c r="G46" s="211"/>
      <c r="H46" s="189"/>
      <c r="I46" s="295">
        <f t="shared" si="3"/>
        <v>0</v>
      </c>
      <c r="J46" s="186"/>
      <c r="K46" s="295">
        <f t="shared" si="6"/>
        <v>0</v>
      </c>
      <c r="L46" s="297">
        <f t="shared" si="5"/>
        <v>0</v>
      </c>
      <c r="M46" s="187"/>
    </row>
    <row r="47" spans="1:13" ht="18" customHeight="1">
      <c r="A47" s="212"/>
      <c r="B47" s="213"/>
      <c r="C47" s="214"/>
      <c r="D47" s="215"/>
      <c r="E47" s="216" t="s">
        <v>84</v>
      </c>
      <c r="F47" s="217"/>
      <c r="G47" s="218"/>
      <c r="H47" s="219"/>
      <c r="I47" s="299">
        <f>SUM(I32:I46)</f>
        <v>4746</v>
      </c>
      <c r="J47" s="221"/>
      <c r="K47" s="303">
        <f>SUM(K32:K46)</f>
        <v>4743</v>
      </c>
      <c r="L47" s="303">
        <f>SUM(L32:L46)</f>
        <v>9489</v>
      </c>
      <c r="M47" s="223"/>
    </row>
    <row r="48" spans="1:17" ht="18" customHeight="1" thickBot="1">
      <c r="A48" s="224"/>
      <c r="B48" s="213"/>
      <c r="C48" s="214"/>
      <c r="D48" s="215"/>
      <c r="E48" s="216" t="s">
        <v>85</v>
      </c>
      <c r="F48" s="217"/>
      <c r="G48" s="218"/>
      <c r="H48" s="225"/>
      <c r="I48" s="300">
        <f>SUM(I22+I47)</f>
        <v>31496</v>
      </c>
      <c r="J48" s="227"/>
      <c r="K48" s="340">
        <f>SUM(K16+K47)</f>
        <v>4743</v>
      </c>
      <c r="L48" s="340">
        <f>SUM(L16+L47)</f>
        <v>9489</v>
      </c>
      <c r="M48" s="228"/>
      <c r="N48" s="174"/>
      <c r="O48" s="14"/>
      <c r="P48" s="14"/>
      <c r="Q48" s="14"/>
    </row>
    <row r="49" spans="1:13" ht="18.75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3"/>
      <c r="B50" s="113"/>
      <c r="C50" s="113"/>
      <c r="E50" s="585" t="s">
        <v>103</v>
      </c>
      <c r="F50" s="585"/>
      <c r="G50" s="585"/>
      <c r="H50" s="585"/>
      <c r="I50" s="585" t="s">
        <v>104</v>
      </c>
      <c r="J50" s="585"/>
      <c r="K50" s="585"/>
      <c r="L50" s="585"/>
      <c r="M50" s="30"/>
    </row>
    <row r="51" spans="1:13" ht="24">
      <c r="A51" s="113"/>
      <c r="B51" s="113"/>
      <c r="C51" s="113"/>
      <c r="E51" s="579" t="s">
        <v>105</v>
      </c>
      <c r="F51" s="579"/>
      <c r="G51" s="579"/>
      <c r="H51" s="579"/>
      <c r="I51" s="579" t="s">
        <v>105</v>
      </c>
      <c r="J51" s="579"/>
      <c r="K51" s="579"/>
      <c r="L51" s="579"/>
      <c r="M51" s="30"/>
    </row>
    <row r="52" spans="1:13" ht="24">
      <c r="A52" s="113"/>
      <c r="B52" s="113"/>
      <c r="C52" s="113"/>
      <c r="E52" s="169"/>
      <c r="F52" s="169"/>
      <c r="G52" s="169"/>
      <c r="H52" s="169"/>
      <c r="I52" s="579" t="s">
        <v>106</v>
      </c>
      <c r="J52" s="579"/>
      <c r="K52" s="579"/>
      <c r="L52" s="579"/>
      <c r="M52" s="30"/>
    </row>
  </sheetData>
  <sheetProtection/>
  <mergeCells count="65">
    <mergeCell ref="A1:K1"/>
    <mergeCell ref="A5:C5"/>
    <mergeCell ref="D5:H5"/>
    <mergeCell ref="I5:J5"/>
    <mergeCell ref="A6:A7"/>
    <mergeCell ref="B6:E7"/>
    <mergeCell ref="F6:F7"/>
    <mergeCell ref="G6:G7"/>
    <mergeCell ref="A3:C3"/>
    <mergeCell ref="A4:C4"/>
    <mergeCell ref="D4:H4"/>
    <mergeCell ref="I4:J4"/>
    <mergeCell ref="J6:K6"/>
    <mergeCell ref="B23:E23"/>
    <mergeCell ref="L6:L7"/>
    <mergeCell ref="M6:M7"/>
    <mergeCell ref="B8:E8"/>
    <mergeCell ref="B9:E9"/>
    <mergeCell ref="B10:E10"/>
    <mergeCell ref="B11:E11"/>
    <mergeCell ref="M30:M31"/>
    <mergeCell ref="H6:I6"/>
    <mergeCell ref="B12:E12"/>
    <mergeCell ref="B13:E13"/>
    <mergeCell ref="B14:E14"/>
    <mergeCell ref="B15:E15"/>
    <mergeCell ref="B16:E16"/>
    <mergeCell ref="I26:L26"/>
    <mergeCell ref="L30:L31"/>
    <mergeCell ref="B24:E24"/>
    <mergeCell ref="B34:E34"/>
    <mergeCell ref="D36:E36"/>
    <mergeCell ref="B17:E17"/>
    <mergeCell ref="B18:E18"/>
    <mergeCell ref="B19:E19"/>
    <mergeCell ref="B20:E20"/>
    <mergeCell ref="B22:E22"/>
    <mergeCell ref="A30:A31"/>
    <mergeCell ref="J30:K30"/>
    <mergeCell ref="B35:E35"/>
    <mergeCell ref="B30:E31"/>
    <mergeCell ref="F30:F31"/>
    <mergeCell ref="G30:G31"/>
    <mergeCell ref="H30:I30"/>
    <mergeCell ref="B32:E32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51:L51"/>
    <mergeCell ref="B41:E41"/>
    <mergeCell ref="D37:E37"/>
    <mergeCell ref="D38:E38"/>
    <mergeCell ref="D39:E39"/>
    <mergeCell ref="I24:L24"/>
    <mergeCell ref="E25:H25"/>
    <mergeCell ref="I25:L25"/>
    <mergeCell ref="A27:K27"/>
    <mergeCell ref="B33:E3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N7" sqref="N7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80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+'ปร.4สองหน้า'!E2</f>
        <v>324ล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+'ปร.4สองหน้า'!D3</f>
        <v>โรงเรียน.......................</v>
      </c>
      <c r="F3" s="306"/>
      <c r="G3" s="306"/>
      <c r="H3" s="306"/>
      <c r="I3" s="306"/>
      <c r="J3" s="15" t="s">
        <v>166</v>
      </c>
      <c r="K3" s="662" t="s">
        <v>147</v>
      </c>
      <c r="L3" s="662"/>
    </row>
    <row r="4" spans="1:12" ht="24">
      <c r="A4" s="16" t="s">
        <v>10</v>
      </c>
      <c r="B4" s="21" t="s">
        <v>1</v>
      </c>
      <c r="C4" s="21"/>
      <c r="D4" s="21"/>
      <c r="E4" s="307" t="str">
        <f>+'ปร.4สองหน้า'!J3</f>
        <v>สพป.......................................................</v>
      </c>
      <c r="F4" s="308"/>
      <c r="G4" s="308"/>
      <c r="H4" s="308"/>
      <c r="I4" s="308"/>
      <c r="J4" s="109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2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+'ปร.4สองหน้า'!K4</f>
        <v>11สค58</v>
      </c>
      <c r="F6" s="308"/>
      <c r="G6" s="666"/>
      <c r="H6" s="666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24.75" thickBot="1">
      <c r="A9" s="647"/>
      <c r="B9" s="650"/>
      <c r="C9" s="651"/>
      <c r="D9" s="651"/>
      <c r="E9" s="651"/>
      <c r="F9" s="651"/>
      <c r="G9" s="651"/>
      <c r="H9" s="651"/>
      <c r="I9" s="3" t="s">
        <v>22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+'ปร.4สองหน้า'!L48</f>
        <v>9489</v>
      </c>
      <c r="J10" s="312">
        <v>1.2726</v>
      </c>
      <c r="K10" s="311">
        <f>I10*J10</f>
        <v>12075.7014</v>
      </c>
      <c r="L10" s="114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15"/>
    </row>
    <row r="12" spans="1:12" ht="24">
      <c r="A12" s="313"/>
      <c r="B12" s="656"/>
      <c r="C12" s="657"/>
      <c r="D12" s="657"/>
      <c r="E12" s="657"/>
      <c r="F12" s="657"/>
      <c r="G12" s="657"/>
      <c r="H12" s="658"/>
      <c r="I12" s="316"/>
      <c r="J12" s="315"/>
      <c r="K12" s="314"/>
      <c r="L12" s="115"/>
    </row>
    <row r="13" spans="1:12" ht="24">
      <c r="A13" s="313"/>
      <c r="B13" s="636"/>
      <c r="C13" s="637"/>
      <c r="D13" s="637"/>
      <c r="E13" s="637"/>
      <c r="F13" s="637"/>
      <c r="G13" s="637"/>
      <c r="H13" s="323"/>
      <c r="I13" s="315"/>
      <c r="J13" s="315"/>
      <c r="K13" s="317"/>
      <c r="L13" s="115"/>
    </row>
    <row r="14" spans="1:12" ht="21">
      <c r="A14" s="318"/>
      <c r="B14" s="636"/>
      <c r="C14" s="637"/>
      <c r="D14" s="637"/>
      <c r="E14" s="637"/>
      <c r="F14" s="637"/>
      <c r="G14" s="637"/>
      <c r="H14" s="323"/>
      <c r="I14" s="320"/>
      <c r="J14" s="320"/>
      <c r="K14" s="321"/>
      <c r="L14" s="116"/>
    </row>
    <row r="15" spans="1:12" ht="21">
      <c r="A15" s="322"/>
      <c r="B15" s="636"/>
      <c r="C15" s="637"/>
      <c r="D15" s="637"/>
      <c r="E15" s="637"/>
      <c r="F15" s="637"/>
      <c r="G15" s="637"/>
      <c r="H15" s="341"/>
      <c r="I15" s="320"/>
      <c r="J15" s="320"/>
      <c r="K15" s="321"/>
      <c r="L15" s="116"/>
    </row>
    <row r="16" spans="1:12" ht="21">
      <c r="A16" s="322"/>
      <c r="B16" s="636"/>
      <c r="C16" s="637"/>
      <c r="D16" s="637"/>
      <c r="E16" s="637"/>
      <c r="F16" s="637"/>
      <c r="G16" s="637"/>
      <c r="H16" s="341"/>
      <c r="I16" s="320"/>
      <c r="J16" s="320"/>
      <c r="K16" s="321"/>
      <c r="L16" s="116"/>
    </row>
    <row r="17" spans="1:12" ht="21" thickBot="1">
      <c r="A17" s="324"/>
      <c r="B17" s="638"/>
      <c r="C17" s="639"/>
      <c r="D17" s="639"/>
      <c r="E17" s="639"/>
      <c r="F17" s="639"/>
      <c r="G17" s="639"/>
      <c r="H17" s="342"/>
      <c r="I17" s="326"/>
      <c r="J17" s="326"/>
      <c r="K17" s="327"/>
      <c r="L17" s="117"/>
    </row>
    <row r="18" spans="1:12" ht="24.75" thickTop="1">
      <c r="A18" s="640" t="s">
        <v>23</v>
      </c>
      <c r="B18" s="641"/>
      <c r="C18" s="641"/>
      <c r="D18" s="641"/>
      <c r="E18" s="641"/>
      <c r="F18" s="641"/>
      <c r="G18" s="641"/>
      <c r="H18" s="641"/>
      <c r="I18" s="641"/>
      <c r="J18" s="642"/>
      <c r="K18" s="328">
        <f>SUM(K10:K17)</f>
        <v>12075.7014</v>
      </c>
      <c r="L18" s="33"/>
    </row>
    <row r="19" spans="1:12" ht="24.75" thickBot="1">
      <c r="A19" s="643" t="str">
        <f>"("&amp;_xlfn.BAHTTEXT(K19)&amp;")"</f>
        <v>(หนึ่งหมื่นสองพันบาทถ้วน)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12000</v>
      </c>
      <c r="L19" s="32" t="s">
        <v>9</v>
      </c>
    </row>
    <row r="20" spans="1:12" ht="24.75" thickTop="1">
      <c r="A20" s="26" t="s">
        <v>10</v>
      </c>
      <c r="B20" s="526"/>
      <c r="C20" s="526"/>
      <c r="D20" s="526"/>
      <c r="E20" s="526"/>
      <c r="F20" s="526"/>
      <c r="G20" s="526"/>
      <c r="H20" s="124"/>
      <c r="I20" s="526"/>
      <c r="J20" s="526"/>
      <c r="K20" s="526"/>
      <c r="L20" s="526"/>
    </row>
    <row r="21" spans="1:12" ht="24">
      <c r="A21" s="18" t="s">
        <v>10</v>
      </c>
      <c r="B21" s="635"/>
      <c r="C21" s="635"/>
      <c r="D21" s="635"/>
      <c r="E21" s="635"/>
      <c r="F21" s="635"/>
      <c r="G21" s="635"/>
      <c r="H21" s="125"/>
      <c r="I21" s="635"/>
      <c r="J21" s="635"/>
      <c r="K21" s="635"/>
      <c r="L21" s="635"/>
    </row>
    <row r="22" spans="1:12" ht="21">
      <c r="A22" s="14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</row>
    <row r="23" spans="1:12" ht="24">
      <c r="A23" s="6"/>
      <c r="B23" s="546" t="s">
        <v>71</v>
      </c>
      <c r="C23" s="546"/>
      <c r="D23" s="546"/>
      <c r="E23" s="546"/>
      <c r="F23" s="546"/>
      <c r="G23" s="519" t="s">
        <v>25</v>
      </c>
      <c r="H23" s="519"/>
      <c r="I23" s="519"/>
      <c r="J23" s="520"/>
      <c r="K23" s="520"/>
      <c r="L23" s="520"/>
    </row>
    <row r="24" spans="1:12" ht="21">
      <c r="A24" s="14"/>
      <c r="B24" s="518"/>
      <c r="C24" s="518"/>
      <c r="D24" s="518"/>
      <c r="E24" s="518"/>
      <c r="F24" s="518"/>
      <c r="G24" s="632" t="s">
        <v>148</v>
      </c>
      <c r="H24" s="632"/>
      <c r="I24" s="632"/>
      <c r="J24" s="518"/>
      <c r="K24" s="518"/>
      <c r="L24" s="518"/>
    </row>
    <row r="25" spans="1:12" ht="24">
      <c r="A25" s="6"/>
      <c r="B25" s="546" t="s">
        <v>74</v>
      </c>
      <c r="C25" s="546"/>
      <c r="D25" s="546"/>
      <c r="E25" s="546"/>
      <c r="F25" s="546"/>
      <c r="G25" s="519" t="s">
        <v>25</v>
      </c>
      <c r="H25" s="519"/>
      <c r="I25" s="519"/>
      <c r="J25" s="520" t="s">
        <v>75</v>
      </c>
      <c r="K25" s="520"/>
      <c r="L25" s="520"/>
    </row>
    <row r="26" spans="1:12" ht="21">
      <c r="A26" s="14"/>
      <c r="B26" s="518"/>
      <c r="C26" s="518"/>
      <c r="D26" s="518"/>
      <c r="E26" s="518"/>
      <c r="F26" s="518"/>
      <c r="G26" s="632" t="s">
        <v>148</v>
      </c>
      <c r="H26" s="632"/>
      <c r="I26" s="632"/>
      <c r="J26" s="518"/>
      <c r="K26" s="518"/>
      <c r="L26" s="518"/>
    </row>
    <row r="27" spans="1:12" ht="24">
      <c r="A27" s="6"/>
      <c r="B27" s="546" t="s">
        <v>74</v>
      </c>
      <c r="C27" s="546"/>
      <c r="D27" s="546"/>
      <c r="E27" s="546"/>
      <c r="F27" s="546"/>
      <c r="G27" s="519" t="s">
        <v>25</v>
      </c>
      <c r="H27" s="519"/>
      <c r="I27" s="519"/>
      <c r="J27" s="634" t="s">
        <v>86</v>
      </c>
      <c r="K27" s="634"/>
      <c r="L27" s="634"/>
    </row>
    <row r="28" spans="1:12" ht="24">
      <c r="A28" s="103"/>
      <c r="B28" s="518"/>
      <c r="C28" s="518"/>
      <c r="D28" s="518"/>
      <c r="E28" s="518"/>
      <c r="F28" s="518"/>
      <c r="G28" s="632" t="s">
        <v>148</v>
      </c>
      <c r="H28" s="632"/>
      <c r="I28" s="632"/>
      <c r="J28" s="634" t="s">
        <v>108</v>
      </c>
      <c r="K28" s="634"/>
      <c r="L28" s="634"/>
    </row>
    <row r="29" spans="1:12" ht="24">
      <c r="A29" s="104"/>
      <c r="B29" s="546" t="s">
        <v>76</v>
      </c>
      <c r="C29" s="546"/>
      <c r="D29" s="546"/>
      <c r="E29" s="546"/>
      <c r="F29" s="546"/>
      <c r="G29" s="519" t="s">
        <v>25</v>
      </c>
      <c r="H29" s="519"/>
      <c r="I29" s="519"/>
      <c r="J29" s="633" t="s">
        <v>87</v>
      </c>
      <c r="K29" s="633"/>
      <c r="L29" s="633"/>
    </row>
    <row r="30" spans="1:12" ht="24">
      <c r="A30" s="104"/>
      <c r="B30" s="518"/>
      <c r="C30" s="518"/>
      <c r="D30" s="518"/>
      <c r="E30" s="518"/>
      <c r="F30" s="518"/>
      <c r="G30" s="632" t="s">
        <v>148</v>
      </c>
      <c r="H30" s="632"/>
      <c r="I30" s="632"/>
      <c r="J30" s="634" t="s">
        <v>109</v>
      </c>
      <c r="K30" s="634"/>
      <c r="L30" s="634"/>
    </row>
    <row r="31" spans="1:12" ht="24">
      <c r="A31" s="1"/>
      <c r="B31" s="521"/>
      <c r="C31" s="521"/>
      <c r="D31" s="521"/>
      <c r="E31" s="521"/>
      <c r="F31" s="521"/>
      <c r="G31" s="519"/>
      <c r="H31" s="520"/>
      <c r="I31" s="520"/>
      <c r="J31" s="5"/>
      <c r="K31" s="5"/>
      <c r="L31" s="1"/>
    </row>
    <row r="32" spans="1:12" ht="24">
      <c r="A32" s="1"/>
      <c r="B32" s="521"/>
      <c r="C32" s="521"/>
      <c r="D32" s="521"/>
      <c r="E32" s="521"/>
      <c r="F32" s="521"/>
      <c r="G32" s="519"/>
      <c r="H32" s="520"/>
      <c r="I32" s="520"/>
      <c r="J32" s="5"/>
      <c r="K32" s="5"/>
      <c r="L32" s="1"/>
    </row>
    <row r="33" spans="1:12" ht="21">
      <c r="A33" s="10"/>
      <c r="B33" s="517"/>
      <c r="C33" s="517"/>
      <c r="D33" s="517"/>
      <c r="E33" s="517"/>
      <c r="F33" s="517"/>
      <c r="G33" s="518"/>
      <c r="H33" s="518"/>
      <c r="I33" s="518"/>
      <c r="J33" s="13"/>
      <c r="K33" s="12"/>
      <c r="L33" s="10"/>
    </row>
    <row r="34" spans="1:12" ht="21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21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I20:L20"/>
    <mergeCell ref="B21:G21"/>
    <mergeCell ref="I21:L21"/>
    <mergeCell ref="B16:G16"/>
    <mergeCell ref="B17:G17"/>
    <mergeCell ref="A18:J18"/>
    <mergeCell ref="A19:I19"/>
    <mergeCell ref="B20:G20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32:F32"/>
    <mergeCell ref="G32:I32"/>
    <mergeCell ref="B27:F27"/>
    <mergeCell ref="G27:I27"/>
    <mergeCell ref="B33:F33"/>
    <mergeCell ref="G33:I33"/>
    <mergeCell ref="B31:F31"/>
    <mergeCell ref="G31:I3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4.75">
      <c r="A1" s="706" t="s">
        <v>167</v>
      </c>
      <c r="B1" s="706"/>
      <c r="C1" s="706"/>
      <c r="D1" s="706"/>
      <c r="E1" s="706"/>
      <c r="F1" s="706"/>
      <c r="G1" s="706"/>
      <c r="H1" s="706"/>
      <c r="I1" s="706"/>
      <c r="J1" s="706"/>
      <c r="K1" s="131" t="s">
        <v>99</v>
      </c>
    </row>
    <row r="2" spans="1:11" ht="24">
      <c r="A2" s="660" t="s">
        <v>68</v>
      </c>
      <c r="B2" s="660"/>
      <c r="C2" s="660"/>
      <c r="D2" s="661" t="str">
        <f>+'ปร.4สองหน้า'!E2</f>
        <v>324ล</v>
      </c>
      <c r="E2" s="661"/>
      <c r="F2" s="661"/>
      <c r="G2" s="661"/>
      <c r="H2" s="661"/>
      <c r="I2" s="661"/>
      <c r="J2" s="661"/>
      <c r="K2" s="661"/>
    </row>
    <row r="3" spans="1:11" ht="24">
      <c r="A3" s="705" t="s">
        <v>0</v>
      </c>
      <c r="B3" s="705"/>
      <c r="C3" s="705"/>
      <c r="D3" s="349" t="str">
        <f>+'ปร.4สองหน้า'!D3</f>
        <v>โรงเรียน.......................</v>
      </c>
      <c r="E3" s="349"/>
      <c r="G3" s="350"/>
      <c r="H3" s="15" t="s">
        <v>166</v>
      </c>
      <c r="I3" s="655" t="str">
        <f>+'ปร.5สองหน้า'!K3</f>
        <v>aaa</v>
      </c>
      <c r="J3" s="655"/>
      <c r="K3" s="655"/>
    </row>
    <row r="4" spans="1:11" ht="24">
      <c r="A4" s="705" t="s">
        <v>1</v>
      </c>
      <c r="B4" s="705"/>
      <c r="C4" s="109"/>
      <c r="D4" s="331" t="str">
        <f>+'ปร.5สองหน้า'!E4</f>
        <v>สพป.......................................................</v>
      </c>
      <c r="E4" s="308"/>
      <c r="F4" s="109"/>
      <c r="G4" s="109"/>
      <c r="H4" s="109"/>
      <c r="I4" s="109"/>
      <c r="J4" s="109"/>
      <c r="K4" s="109"/>
    </row>
    <row r="5" spans="1:11" ht="24">
      <c r="A5" s="665" t="s">
        <v>70</v>
      </c>
      <c r="B5" s="665"/>
      <c r="C5" s="665"/>
      <c r="D5" s="665"/>
      <c r="E5" s="665"/>
      <c r="F5" s="25"/>
      <c r="G5" s="665" t="s">
        <v>11</v>
      </c>
      <c r="H5" s="665"/>
      <c r="I5" s="704"/>
      <c r="J5" s="704"/>
      <c r="K5" s="24" t="s">
        <v>12</v>
      </c>
    </row>
    <row r="6" spans="1:11" ht="24">
      <c r="A6" s="665" t="s">
        <v>2</v>
      </c>
      <c r="B6" s="665"/>
      <c r="C6" s="665"/>
      <c r="D6" s="665"/>
      <c r="E6" s="332" t="str">
        <f>+'ปร.5สองหน้า'!E6</f>
        <v>11สค58</v>
      </c>
      <c r="F6" s="24"/>
      <c r="G6" s="665"/>
      <c r="H6" s="665"/>
      <c r="I6" s="665"/>
      <c r="J6" s="645"/>
      <c r="K6" s="645"/>
    </row>
    <row r="7" spans="1:11" ht="12" customHeight="1" thickBot="1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1" ht="21.75" customHeight="1" thickTop="1">
      <c r="A8" s="694" t="s">
        <v>3</v>
      </c>
      <c r="B8" s="648" t="s">
        <v>4</v>
      </c>
      <c r="C8" s="649"/>
      <c r="D8" s="649"/>
      <c r="E8" s="649"/>
      <c r="F8" s="649"/>
      <c r="G8" s="696"/>
      <c r="H8" s="698" t="s">
        <v>21</v>
      </c>
      <c r="I8" s="699"/>
      <c r="J8" s="700"/>
      <c r="K8" s="694" t="s">
        <v>5</v>
      </c>
    </row>
    <row r="9" spans="1:11" ht="21.75" customHeight="1" thickBot="1">
      <c r="A9" s="695"/>
      <c r="B9" s="650"/>
      <c r="C9" s="651"/>
      <c r="D9" s="651"/>
      <c r="E9" s="651"/>
      <c r="F9" s="651"/>
      <c r="G9" s="697"/>
      <c r="H9" s="701" t="s">
        <v>22</v>
      </c>
      <c r="I9" s="702"/>
      <c r="J9" s="703"/>
      <c r="K9" s="695"/>
    </row>
    <row r="10" spans="1:11" ht="24.75" thickTop="1">
      <c r="A10" s="333"/>
      <c r="B10" s="687" t="s">
        <v>6</v>
      </c>
      <c r="C10" s="688"/>
      <c r="D10" s="688"/>
      <c r="E10" s="688"/>
      <c r="F10" s="688"/>
      <c r="G10" s="689"/>
      <c r="H10" s="690"/>
      <c r="I10" s="691"/>
      <c r="J10" s="692"/>
      <c r="K10" s="114"/>
    </row>
    <row r="11" spans="1:11" ht="24">
      <c r="A11" s="334">
        <f>A10+1</f>
        <v>1</v>
      </c>
      <c r="B11" s="654" t="s">
        <v>91</v>
      </c>
      <c r="C11" s="655"/>
      <c r="D11" s="655"/>
      <c r="E11" s="655"/>
      <c r="F11" s="655"/>
      <c r="G11" s="686"/>
      <c r="H11" s="683">
        <f>+'ปร.5สองหน้า'!K19</f>
        <v>12000</v>
      </c>
      <c r="I11" s="684"/>
      <c r="J11" s="685"/>
      <c r="K11" s="115"/>
    </row>
    <row r="12" spans="1:11" ht="24">
      <c r="A12" s="334"/>
      <c r="B12" s="654"/>
      <c r="C12" s="655"/>
      <c r="D12" s="655"/>
      <c r="E12" s="655"/>
      <c r="F12" s="655"/>
      <c r="G12" s="686"/>
      <c r="H12" s="683"/>
      <c r="I12" s="684"/>
      <c r="J12" s="685"/>
      <c r="K12" s="115"/>
    </row>
    <row r="13" spans="1:11" ht="24">
      <c r="A13" s="334"/>
      <c r="B13" s="654"/>
      <c r="C13" s="655"/>
      <c r="D13" s="655"/>
      <c r="E13" s="655"/>
      <c r="F13" s="655"/>
      <c r="G13" s="686"/>
      <c r="H13" s="683"/>
      <c r="I13" s="684"/>
      <c r="J13" s="685"/>
      <c r="K13" s="115"/>
    </row>
    <row r="14" spans="1:11" ht="24">
      <c r="A14" s="313"/>
      <c r="B14" s="680"/>
      <c r="C14" s="681"/>
      <c r="D14" s="681"/>
      <c r="E14" s="681"/>
      <c r="F14" s="681"/>
      <c r="G14" s="682"/>
      <c r="H14" s="683"/>
      <c r="I14" s="684"/>
      <c r="J14" s="685"/>
      <c r="K14" s="115"/>
    </row>
    <row r="15" spans="1:11" ht="24">
      <c r="A15" s="313"/>
      <c r="B15" s="680"/>
      <c r="C15" s="681"/>
      <c r="D15" s="681"/>
      <c r="E15" s="681"/>
      <c r="F15" s="681"/>
      <c r="G15" s="682"/>
      <c r="H15" s="683"/>
      <c r="I15" s="684"/>
      <c r="J15" s="685"/>
      <c r="K15" s="115"/>
    </row>
    <row r="16" spans="1:11" ht="24">
      <c r="A16" s="313"/>
      <c r="B16" s="680"/>
      <c r="C16" s="681"/>
      <c r="D16" s="681"/>
      <c r="E16" s="681"/>
      <c r="F16" s="681"/>
      <c r="G16" s="682"/>
      <c r="H16" s="683"/>
      <c r="I16" s="684"/>
      <c r="J16" s="685"/>
      <c r="K16" s="115"/>
    </row>
    <row r="17" spans="1:11" ht="24">
      <c r="A17" s="313"/>
      <c r="B17" s="680"/>
      <c r="C17" s="681"/>
      <c r="D17" s="681"/>
      <c r="E17" s="681"/>
      <c r="F17" s="681"/>
      <c r="G17" s="682"/>
      <c r="H17" s="683"/>
      <c r="I17" s="684"/>
      <c r="J17" s="685"/>
      <c r="K17" s="115"/>
    </row>
    <row r="18" spans="1:11" ht="24">
      <c r="A18" s="313"/>
      <c r="B18" s="680"/>
      <c r="C18" s="681"/>
      <c r="D18" s="681"/>
      <c r="E18" s="681"/>
      <c r="F18" s="681"/>
      <c r="G18" s="682"/>
      <c r="H18" s="683"/>
      <c r="I18" s="684"/>
      <c r="J18" s="685"/>
      <c r="K18" s="115"/>
    </row>
    <row r="19" spans="1:11" ht="24.75" thickBot="1">
      <c r="A19" s="335"/>
      <c r="B19" s="669"/>
      <c r="C19" s="670"/>
      <c r="D19" s="670"/>
      <c r="E19" s="670"/>
      <c r="F19" s="670"/>
      <c r="G19" s="671"/>
      <c r="H19" s="672"/>
      <c r="I19" s="673"/>
      <c r="J19" s="674"/>
      <c r="K19" s="129"/>
    </row>
    <row r="20" spans="1:11" ht="25.5" thickBot="1" thickTop="1">
      <c r="A20" s="675" t="s">
        <v>6</v>
      </c>
      <c r="B20" s="640" t="s">
        <v>8</v>
      </c>
      <c r="C20" s="641"/>
      <c r="D20" s="641"/>
      <c r="E20" s="641"/>
      <c r="F20" s="641"/>
      <c r="G20" s="642"/>
      <c r="H20" s="677">
        <f>SUM(H11:H19)</f>
        <v>12000</v>
      </c>
      <c r="I20" s="678"/>
      <c r="J20" s="679"/>
      <c r="K20" s="38" t="s">
        <v>9</v>
      </c>
    </row>
    <row r="21" spans="1:11" ht="25.5" thickBot="1" thickTop="1">
      <c r="A21" s="676"/>
      <c r="B21" s="643" t="str">
        <f>"("&amp;_xlfn.BAHTTEXT(H20)&amp;")"</f>
        <v>(หนึ่งหมื่นสองพันบาทถ้วน)</v>
      </c>
      <c r="C21" s="644"/>
      <c r="D21" s="644"/>
      <c r="E21" s="644"/>
      <c r="F21" s="644"/>
      <c r="G21" s="644"/>
      <c r="H21" s="644"/>
      <c r="I21" s="644"/>
      <c r="J21" s="644"/>
      <c r="K21" s="31"/>
    </row>
    <row r="22" spans="2:11" s="19" customFormat="1" ht="24.75" thickTop="1">
      <c r="B22" s="668"/>
      <c r="C22" s="668"/>
      <c r="D22" s="668"/>
      <c r="E22" s="518"/>
      <c r="F22" s="518"/>
      <c r="G22" s="20"/>
      <c r="H22" s="34"/>
      <c r="I22" s="34"/>
      <c r="J22" s="34"/>
      <c r="K22" s="34"/>
    </row>
    <row r="23" spans="1:13" s="19" customFormat="1" ht="24">
      <c r="A23" s="546" t="s">
        <v>71</v>
      </c>
      <c r="B23" s="546"/>
      <c r="C23" s="546"/>
      <c r="D23" s="546"/>
      <c r="E23" s="519" t="s">
        <v>72</v>
      </c>
      <c r="F23" s="519"/>
      <c r="G23" s="519"/>
      <c r="H23" s="519"/>
      <c r="I23" s="37"/>
      <c r="J23" s="37"/>
      <c r="K23" s="6"/>
      <c r="L23" s="101"/>
      <c r="M23" s="102"/>
    </row>
    <row r="24" spans="1:13" ht="30" customHeight="1">
      <c r="A24" s="102"/>
      <c r="B24" s="668"/>
      <c r="C24" s="668"/>
      <c r="D24" s="668"/>
      <c r="E24" s="553" t="s">
        <v>73</v>
      </c>
      <c r="F24" s="553"/>
      <c r="G24" s="553"/>
      <c r="H24" s="553"/>
      <c r="I24" s="36"/>
      <c r="J24" s="36"/>
      <c r="K24" s="6"/>
      <c r="L24" s="36"/>
      <c r="M24" s="6"/>
    </row>
    <row r="25" spans="1:13" ht="24">
      <c r="A25" s="546" t="s">
        <v>74</v>
      </c>
      <c r="B25" s="546"/>
      <c r="C25" s="546"/>
      <c r="D25" s="546"/>
      <c r="E25" s="519" t="s">
        <v>72</v>
      </c>
      <c r="F25" s="519"/>
      <c r="G25" s="36" t="s">
        <v>75</v>
      </c>
      <c r="H25" s="6"/>
      <c r="I25" s="37"/>
      <c r="J25" s="37"/>
      <c r="K25" s="6"/>
      <c r="L25" s="36"/>
      <c r="M25" s="6"/>
    </row>
    <row r="26" spans="1:13" ht="24">
      <c r="A26" s="6"/>
      <c r="B26" s="520"/>
      <c r="C26" s="520"/>
      <c r="D26" s="520"/>
      <c r="E26" s="553" t="s">
        <v>73</v>
      </c>
      <c r="F26" s="553"/>
      <c r="G26" s="37"/>
      <c r="H26" s="6"/>
      <c r="I26" s="36"/>
      <c r="J26" s="36"/>
      <c r="K26" s="6"/>
      <c r="L26" s="36"/>
      <c r="M26" s="6"/>
    </row>
    <row r="27" spans="1:13" ht="30" customHeight="1">
      <c r="A27" s="546" t="s">
        <v>74</v>
      </c>
      <c r="B27" s="546"/>
      <c r="C27" s="546"/>
      <c r="D27" s="546"/>
      <c r="E27" s="519" t="s">
        <v>72</v>
      </c>
      <c r="F27" s="519"/>
      <c r="G27" s="36" t="s">
        <v>86</v>
      </c>
      <c r="H27" s="36"/>
      <c r="I27" s="36"/>
      <c r="J27" s="36"/>
      <c r="K27" s="36"/>
      <c r="L27" s="36"/>
      <c r="M27" s="6"/>
    </row>
    <row r="28" spans="1:13" ht="24">
      <c r="A28" s="6"/>
      <c r="B28" s="520"/>
      <c r="C28" s="520"/>
      <c r="D28" s="520"/>
      <c r="E28" s="553" t="s">
        <v>73</v>
      </c>
      <c r="F28" s="553"/>
      <c r="G28" s="36" t="s">
        <v>112</v>
      </c>
      <c r="H28" s="36"/>
      <c r="I28" s="36"/>
      <c r="J28" s="110"/>
      <c r="K28" s="110"/>
      <c r="L28" s="36"/>
      <c r="M28" s="6"/>
    </row>
    <row r="29" spans="1:13" ht="30" customHeight="1">
      <c r="A29" s="546" t="s">
        <v>76</v>
      </c>
      <c r="B29" s="546"/>
      <c r="C29" s="546"/>
      <c r="D29" s="546"/>
      <c r="E29" s="519" t="s">
        <v>72</v>
      </c>
      <c r="F29" s="519"/>
      <c r="G29" s="111" t="s">
        <v>87</v>
      </c>
      <c r="H29" s="111"/>
      <c r="I29" s="111"/>
      <c r="J29" s="36"/>
      <c r="K29" s="36"/>
      <c r="L29" s="36"/>
      <c r="M29" s="6"/>
    </row>
    <row r="30" spans="1:13" ht="24">
      <c r="A30" s="6"/>
      <c r="B30" s="520"/>
      <c r="C30" s="520"/>
      <c r="D30" s="520"/>
      <c r="E30" s="553" t="s">
        <v>73</v>
      </c>
      <c r="F30" s="553"/>
      <c r="G30" s="36" t="s">
        <v>112</v>
      </c>
      <c r="H30" s="36"/>
      <c r="I30" s="36"/>
      <c r="J30" s="110"/>
      <c r="K30" s="110"/>
      <c r="L30" s="36"/>
      <c r="M30" s="6"/>
    </row>
    <row r="31" spans="2:11" ht="37.5" customHeight="1">
      <c r="B31" s="520"/>
      <c r="C31" s="520"/>
      <c r="D31" s="520"/>
      <c r="E31" s="553"/>
      <c r="F31" s="553"/>
      <c r="G31" s="35"/>
      <c r="H31" s="37"/>
      <c r="I31" s="37"/>
      <c r="J31" s="37"/>
      <c r="K31" s="6"/>
    </row>
    <row r="32" spans="1:11" ht="30" customHeight="1">
      <c r="A32" s="521"/>
      <c r="B32" s="521"/>
      <c r="C32" s="521"/>
      <c r="D32" s="521"/>
      <c r="E32" s="521"/>
      <c r="F32" s="521"/>
      <c r="G32" s="521"/>
      <c r="H32" s="521"/>
      <c r="I32" s="521"/>
      <c r="J32" s="521"/>
      <c r="K32" s="521"/>
    </row>
    <row r="33" spans="2:11" ht="24">
      <c r="B33" s="546"/>
      <c r="C33" s="546"/>
      <c r="D33" s="546"/>
      <c r="E33" s="546"/>
      <c r="F33" s="546"/>
      <c r="G33" s="546"/>
      <c r="H33" s="546"/>
      <c r="I33" s="546"/>
      <c r="J33" s="546"/>
      <c r="K33" s="546"/>
    </row>
  </sheetData>
  <sheetProtection/>
  <mergeCells count="66">
    <mergeCell ref="A3:C3"/>
    <mergeCell ref="I3:K3"/>
    <mergeCell ref="A1:J1"/>
    <mergeCell ref="A4:B4"/>
    <mergeCell ref="A2:C2"/>
    <mergeCell ref="D2:K2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1">
      <selection activeCell="N67" sqref="N6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4">
      <c r="A1" s="586" t="s">
        <v>26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130" t="s">
        <v>101</v>
      </c>
      <c r="M1" s="130"/>
    </row>
    <row r="2" spans="1:13" ht="24">
      <c r="A2" s="173" t="s">
        <v>81</v>
      </c>
      <c r="B2" s="173"/>
      <c r="C2" s="134"/>
      <c r="D2" s="175"/>
      <c r="E2" s="229" t="s">
        <v>111</v>
      </c>
      <c r="F2" s="170"/>
      <c r="G2" s="171"/>
      <c r="H2" s="172"/>
      <c r="I2" s="176"/>
      <c r="J2" s="175"/>
      <c r="K2" s="175"/>
      <c r="L2" s="175"/>
      <c r="M2" s="175"/>
    </row>
    <row r="3" spans="1:13" ht="21">
      <c r="A3" s="621" t="s">
        <v>0</v>
      </c>
      <c r="B3" s="621"/>
      <c r="C3" s="621"/>
      <c r="D3" s="229" t="s">
        <v>113</v>
      </c>
      <c r="E3" s="229"/>
      <c r="F3" s="175"/>
      <c r="G3" s="175"/>
      <c r="H3" s="175"/>
      <c r="I3" s="177" t="s">
        <v>102</v>
      </c>
      <c r="J3" s="231" t="s">
        <v>110</v>
      </c>
      <c r="K3" s="178"/>
      <c r="L3" s="178"/>
      <c r="M3" s="178"/>
    </row>
    <row r="4" spans="1:13" ht="21" thickBot="1">
      <c r="A4" s="621" t="s">
        <v>7</v>
      </c>
      <c r="B4" s="621"/>
      <c r="C4" s="621"/>
      <c r="D4" s="615" t="s">
        <v>114</v>
      </c>
      <c r="E4" s="615"/>
      <c r="F4" s="615"/>
      <c r="G4" s="615"/>
      <c r="H4" s="615"/>
      <c r="I4" s="616" t="s">
        <v>2</v>
      </c>
      <c r="J4" s="616"/>
      <c r="K4" s="232" t="s">
        <v>115</v>
      </c>
      <c r="L4" s="179"/>
      <c r="M4" s="179"/>
    </row>
    <row r="5" spans="1:13" ht="21" thickTop="1">
      <c r="A5" s="619" t="s">
        <v>3</v>
      </c>
      <c r="B5" s="624" t="s">
        <v>4</v>
      </c>
      <c r="C5" s="625"/>
      <c r="D5" s="625"/>
      <c r="E5" s="625"/>
      <c r="F5" s="628" t="s">
        <v>11</v>
      </c>
      <c r="G5" s="630" t="s">
        <v>13</v>
      </c>
      <c r="H5" s="613" t="s">
        <v>19</v>
      </c>
      <c r="I5" s="614"/>
      <c r="J5" s="613" t="s">
        <v>15</v>
      </c>
      <c r="K5" s="614"/>
      <c r="L5" s="617" t="s">
        <v>17</v>
      </c>
      <c r="M5" s="619" t="s">
        <v>5</v>
      </c>
    </row>
    <row r="6" spans="1:13" ht="21" thickBot="1">
      <c r="A6" s="620"/>
      <c r="B6" s="626"/>
      <c r="C6" s="627"/>
      <c r="D6" s="627"/>
      <c r="E6" s="627"/>
      <c r="F6" s="629"/>
      <c r="G6" s="631"/>
      <c r="H6" s="136" t="s">
        <v>27</v>
      </c>
      <c r="I6" s="136" t="s">
        <v>16</v>
      </c>
      <c r="J6" s="136" t="s">
        <v>27</v>
      </c>
      <c r="K6" s="136" t="s">
        <v>16</v>
      </c>
      <c r="L6" s="618"/>
      <c r="M6" s="620"/>
    </row>
    <row r="7" spans="1:13" ht="18.75" customHeight="1" thickTop="1">
      <c r="A7" s="137"/>
      <c r="B7" s="608"/>
      <c r="C7" s="609"/>
      <c r="D7" s="609"/>
      <c r="E7" s="610"/>
      <c r="F7" s="138">
        <v>11</v>
      </c>
      <c r="G7" s="139"/>
      <c r="H7" s="140">
        <v>12</v>
      </c>
      <c r="I7" s="295">
        <f aca="true" t="shared" si="0" ref="I7:I20">SUM(H7)*$F7</f>
        <v>132</v>
      </c>
      <c r="J7" s="142">
        <v>13</v>
      </c>
      <c r="K7" s="295">
        <f>SUM(J7)*$F7</f>
        <v>143</v>
      </c>
      <c r="L7" s="297">
        <f>SUM(,I7,K7)</f>
        <v>275</v>
      </c>
      <c r="M7" s="139"/>
    </row>
    <row r="8" spans="1:13" ht="18.75" customHeight="1">
      <c r="A8" s="137"/>
      <c r="B8" s="714"/>
      <c r="C8" s="715"/>
      <c r="D8" s="715"/>
      <c r="E8" s="716"/>
      <c r="F8" s="138">
        <v>14</v>
      </c>
      <c r="G8" s="139"/>
      <c r="H8" s="140">
        <v>15</v>
      </c>
      <c r="I8" s="295">
        <f t="shared" si="0"/>
        <v>210</v>
      </c>
      <c r="J8" s="142">
        <v>16</v>
      </c>
      <c r="K8" s="295">
        <f aca="true" t="shared" si="1" ref="K8:K20">SUM(J8)*$F8</f>
        <v>224</v>
      </c>
      <c r="L8" s="297">
        <f aca="true" t="shared" si="2" ref="L8:L20">SUM(,I8,K8)</f>
        <v>434</v>
      </c>
      <c r="M8" s="139"/>
    </row>
    <row r="9" spans="1:13" ht="18.75" customHeight="1">
      <c r="A9" s="147"/>
      <c r="B9" s="717"/>
      <c r="C9" s="718"/>
      <c r="D9" s="718"/>
      <c r="E9" s="719"/>
      <c r="F9" s="148"/>
      <c r="G9" s="149"/>
      <c r="H9" s="150"/>
      <c r="I9" s="295">
        <f t="shared" si="0"/>
        <v>0</v>
      </c>
      <c r="J9" s="150"/>
      <c r="K9" s="295">
        <f t="shared" si="1"/>
        <v>0</v>
      </c>
      <c r="L9" s="297">
        <f t="shared" si="2"/>
        <v>0</v>
      </c>
      <c r="M9" s="149"/>
    </row>
    <row r="10" spans="1:13" ht="18.75" customHeight="1">
      <c r="A10" s="147"/>
      <c r="B10" s="717"/>
      <c r="C10" s="718"/>
      <c r="D10" s="718"/>
      <c r="E10" s="719"/>
      <c r="F10" s="148"/>
      <c r="G10" s="149"/>
      <c r="H10" s="150"/>
      <c r="I10" s="295">
        <f t="shared" si="0"/>
        <v>0</v>
      </c>
      <c r="J10" s="150"/>
      <c r="K10" s="295">
        <f t="shared" si="1"/>
        <v>0</v>
      </c>
      <c r="L10" s="297">
        <f t="shared" si="2"/>
        <v>0</v>
      </c>
      <c r="M10" s="149"/>
    </row>
    <row r="11" spans="1:13" ht="18.75" customHeight="1">
      <c r="A11" s="147"/>
      <c r="B11" s="717"/>
      <c r="C11" s="718"/>
      <c r="D11" s="718"/>
      <c r="E11" s="719"/>
      <c r="F11" s="148"/>
      <c r="G11" s="149"/>
      <c r="H11" s="150"/>
      <c r="I11" s="295">
        <f t="shared" si="0"/>
        <v>0</v>
      </c>
      <c r="J11" s="150"/>
      <c r="K11" s="295">
        <f t="shared" si="1"/>
        <v>0</v>
      </c>
      <c r="L11" s="297">
        <f t="shared" si="2"/>
        <v>0</v>
      </c>
      <c r="M11" s="149"/>
    </row>
    <row r="12" spans="1:13" ht="18.75" customHeight="1">
      <c r="A12" s="147"/>
      <c r="B12" s="717"/>
      <c r="C12" s="718"/>
      <c r="D12" s="718"/>
      <c r="E12" s="719"/>
      <c r="F12" s="148"/>
      <c r="G12" s="149"/>
      <c r="H12" s="150"/>
      <c r="I12" s="295">
        <f t="shared" si="0"/>
        <v>0</v>
      </c>
      <c r="J12" s="150"/>
      <c r="K12" s="295">
        <f t="shared" si="1"/>
        <v>0</v>
      </c>
      <c r="L12" s="297">
        <f t="shared" si="2"/>
        <v>0</v>
      </c>
      <c r="M12" s="149"/>
    </row>
    <row r="13" spans="1:13" ht="18.75" customHeight="1">
      <c r="A13" s="147"/>
      <c r="B13" s="717"/>
      <c r="C13" s="718"/>
      <c r="D13" s="718"/>
      <c r="E13" s="719"/>
      <c r="F13" s="148"/>
      <c r="G13" s="149"/>
      <c r="H13" s="150"/>
      <c r="I13" s="295">
        <f t="shared" si="0"/>
        <v>0</v>
      </c>
      <c r="J13" s="150"/>
      <c r="K13" s="295">
        <f t="shared" si="1"/>
        <v>0</v>
      </c>
      <c r="L13" s="297">
        <f t="shared" si="2"/>
        <v>0</v>
      </c>
      <c r="M13" s="149"/>
    </row>
    <row r="14" spans="1:13" ht="18.75" customHeight="1">
      <c r="A14" s="147"/>
      <c r="B14" s="717"/>
      <c r="C14" s="718"/>
      <c r="D14" s="718"/>
      <c r="E14" s="719"/>
      <c r="F14" s="148"/>
      <c r="G14" s="149"/>
      <c r="H14" s="150"/>
      <c r="I14" s="295">
        <f t="shared" si="0"/>
        <v>0</v>
      </c>
      <c r="J14" s="150"/>
      <c r="K14" s="295">
        <f t="shared" si="1"/>
        <v>0</v>
      </c>
      <c r="L14" s="297">
        <f t="shared" si="2"/>
        <v>0</v>
      </c>
      <c r="M14" s="149"/>
    </row>
    <row r="15" spans="1:13" ht="18.75" customHeight="1">
      <c r="A15" s="147"/>
      <c r="B15" s="717"/>
      <c r="C15" s="718"/>
      <c r="D15" s="718"/>
      <c r="E15" s="719"/>
      <c r="F15" s="148"/>
      <c r="G15" s="149"/>
      <c r="H15" s="150"/>
      <c r="I15" s="295">
        <f t="shared" si="0"/>
        <v>0</v>
      </c>
      <c r="J15" s="150"/>
      <c r="K15" s="295">
        <f t="shared" si="1"/>
        <v>0</v>
      </c>
      <c r="L15" s="297">
        <f t="shared" si="2"/>
        <v>0</v>
      </c>
      <c r="M15" s="149"/>
    </row>
    <row r="16" spans="1:13" ht="18.75" customHeight="1">
      <c r="A16" s="151"/>
      <c r="B16" s="708"/>
      <c r="C16" s="709"/>
      <c r="D16" s="709"/>
      <c r="E16" s="710"/>
      <c r="F16" s="152"/>
      <c r="G16" s="153"/>
      <c r="H16" s="154"/>
      <c r="I16" s="295">
        <f t="shared" si="0"/>
        <v>0</v>
      </c>
      <c r="J16" s="155"/>
      <c r="K16" s="295">
        <f t="shared" si="1"/>
        <v>0</v>
      </c>
      <c r="L16" s="297">
        <f t="shared" si="2"/>
        <v>0</v>
      </c>
      <c r="M16" s="153"/>
    </row>
    <row r="17" spans="1:13" ht="18.75" customHeight="1">
      <c r="A17" s="137"/>
      <c r="B17" s="714"/>
      <c r="C17" s="715"/>
      <c r="D17" s="715"/>
      <c r="E17" s="716"/>
      <c r="F17" s="138"/>
      <c r="G17" s="139"/>
      <c r="H17" s="140"/>
      <c r="I17" s="295">
        <f t="shared" si="0"/>
        <v>0</v>
      </c>
      <c r="J17" s="142"/>
      <c r="K17" s="295">
        <f t="shared" si="1"/>
        <v>0</v>
      </c>
      <c r="L17" s="297">
        <f t="shared" si="2"/>
        <v>0</v>
      </c>
      <c r="M17" s="139"/>
    </row>
    <row r="18" spans="1:13" ht="18.75" customHeight="1">
      <c r="A18" s="147"/>
      <c r="B18" s="717"/>
      <c r="C18" s="718"/>
      <c r="D18" s="718"/>
      <c r="E18" s="719"/>
      <c r="F18" s="148"/>
      <c r="G18" s="149"/>
      <c r="H18" s="150"/>
      <c r="I18" s="295">
        <f t="shared" si="0"/>
        <v>0</v>
      </c>
      <c r="J18" s="150"/>
      <c r="K18" s="295">
        <f t="shared" si="1"/>
        <v>0</v>
      </c>
      <c r="L18" s="297">
        <f t="shared" si="2"/>
        <v>0</v>
      </c>
      <c r="M18" s="149"/>
    </row>
    <row r="19" spans="1:13" ht="18.75" customHeight="1">
      <c r="A19" s="147"/>
      <c r="B19" s="717"/>
      <c r="C19" s="718"/>
      <c r="D19" s="718"/>
      <c r="E19" s="719"/>
      <c r="F19" s="148"/>
      <c r="G19" s="149"/>
      <c r="H19" s="150"/>
      <c r="I19" s="295">
        <f t="shared" si="0"/>
        <v>0</v>
      </c>
      <c r="J19" s="150"/>
      <c r="K19" s="295">
        <f t="shared" si="1"/>
        <v>0</v>
      </c>
      <c r="L19" s="297">
        <f t="shared" si="2"/>
        <v>0</v>
      </c>
      <c r="M19" s="149"/>
    </row>
    <row r="20" spans="1:13" ht="18.75" customHeight="1" thickBot="1">
      <c r="A20" s="156"/>
      <c r="B20" s="720"/>
      <c r="C20" s="721"/>
      <c r="D20" s="721"/>
      <c r="E20" s="722"/>
      <c r="F20" s="157"/>
      <c r="G20" s="158"/>
      <c r="H20" s="159"/>
      <c r="I20" s="295">
        <f t="shared" si="0"/>
        <v>0</v>
      </c>
      <c r="J20" s="159"/>
      <c r="K20" s="295">
        <f t="shared" si="1"/>
        <v>0</v>
      </c>
      <c r="L20" s="297">
        <f t="shared" si="2"/>
        <v>0</v>
      </c>
      <c r="M20" s="158"/>
    </row>
    <row r="21" spans="1:13" ht="18.75" customHeight="1" thickBot="1" thickTop="1">
      <c r="A21" s="711" t="s">
        <v>14</v>
      </c>
      <c r="B21" s="712"/>
      <c r="C21" s="712"/>
      <c r="D21" s="712"/>
      <c r="E21" s="712"/>
      <c r="F21" s="712"/>
      <c r="G21" s="712"/>
      <c r="H21" s="713"/>
      <c r="I21" s="296">
        <f>SUM(I7:I20)</f>
        <v>342</v>
      </c>
      <c r="J21" s="160"/>
      <c r="K21" s="296">
        <f>SUM(K7:K20)</f>
        <v>367</v>
      </c>
      <c r="L21" s="296">
        <f>SUM(L7:L20)</f>
        <v>709</v>
      </c>
      <c r="M21" s="161"/>
    </row>
    <row r="22" spans="1:13" ht="18.75" customHeight="1" thickTop="1">
      <c r="A22" s="113"/>
      <c r="B22" s="113"/>
      <c r="C22" s="113"/>
      <c r="E22" s="113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3"/>
      <c r="B23" s="113"/>
      <c r="C23" s="113"/>
      <c r="E23" s="585" t="s">
        <v>103</v>
      </c>
      <c r="F23" s="585"/>
      <c r="G23" s="585"/>
      <c r="H23" s="585"/>
      <c r="I23" s="707" t="s">
        <v>104</v>
      </c>
      <c r="J23" s="707"/>
      <c r="K23" s="707"/>
      <c r="L23" s="707"/>
      <c r="M23" s="30"/>
    </row>
    <row r="24" spans="1:13" ht="18.75" customHeight="1">
      <c r="A24" s="113"/>
      <c r="B24" s="113"/>
      <c r="C24" s="113"/>
      <c r="E24" s="585" t="s">
        <v>105</v>
      </c>
      <c r="F24" s="585"/>
      <c r="G24" s="585"/>
      <c r="H24" s="585"/>
      <c r="I24" s="585" t="s">
        <v>105</v>
      </c>
      <c r="J24" s="585"/>
      <c r="K24" s="585"/>
      <c r="L24" s="585"/>
      <c r="M24" s="30"/>
    </row>
    <row r="25" spans="1:13" ht="18.75" customHeight="1">
      <c r="A25" s="113"/>
      <c r="B25" s="113"/>
      <c r="C25" s="113"/>
      <c r="E25" s="169"/>
      <c r="F25" s="169"/>
      <c r="G25" s="169"/>
      <c r="H25" s="169"/>
      <c r="I25" s="585" t="s">
        <v>106</v>
      </c>
      <c r="J25" s="585"/>
      <c r="K25" s="585"/>
      <c r="L25" s="585"/>
      <c r="M25" s="30"/>
    </row>
    <row r="26" spans="1:13" ht="18" customHeight="1">
      <c r="A26" s="586" t="s">
        <v>26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130" t="s">
        <v>101</v>
      </c>
      <c r="M26" s="130"/>
    </row>
    <row r="27" spans="1:13" ht="18" customHeight="1">
      <c r="A27" s="180" t="s">
        <v>81</v>
      </c>
      <c r="B27" s="180"/>
      <c r="C27" s="175"/>
      <c r="D27" s="175"/>
      <c r="E27" s="293" t="str">
        <f>+E2</f>
        <v>อาคาร</v>
      </c>
      <c r="F27" s="170"/>
      <c r="G27" s="171"/>
      <c r="H27" s="172"/>
      <c r="I27" s="176"/>
      <c r="J27" s="175"/>
      <c r="K27" s="175"/>
      <c r="L27" s="175"/>
      <c r="M27" s="175"/>
    </row>
    <row r="28" spans="1:13" ht="18" customHeight="1" thickBot="1">
      <c r="A28" s="587" t="s">
        <v>0</v>
      </c>
      <c r="B28" s="587"/>
      <c r="C28" s="587"/>
      <c r="D28" s="293" t="str">
        <f>+D3</f>
        <v>โรงเรียน....................................</v>
      </c>
      <c r="E28" s="293"/>
      <c r="F28" s="175"/>
      <c r="G28" s="175"/>
      <c r="H28" s="175"/>
      <c r="I28" s="177" t="s">
        <v>102</v>
      </c>
      <c r="J28" s="294" t="str">
        <f>+J3</f>
        <v>สพป.......................................................</v>
      </c>
      <c r="K28" s="294"/>
      <c r="L28" s="294"/>
      <c r="M28" s="178"/>
    </row>
    <row r="29" spans="1:13" ht="18" customHeight="1" thickTop="1">
      <c r="A29" s="593" t="s">
        <v>3</v>
      </c>
      <c r="B29" s="600" t="s">
        <v>4</v>
      </c>
      <c r="C29" s="601"/>
      <c r="D29" s="601"/>
      <c r="E29" s="601"/>
      <c r="F29" s="604" t="s">
        <v>11</v>
      </c>
      <c r="G29" s="606" t="s">
        <v>13</v>
      </c>
      <c r="H29" s="595" t="s">
        <v>19</v>
      </c>
      <c r="I29" s="596"/>
      <c r="J29" s="595" t="s">
        <v>15</v>
      </c>
      <c r="K29" s="596"/>
      <c r="L29" s="611" t="s">
        <v>17</v>
      </c>
      <c r="M29" s="593" t="s">
        <v>5</v>
      </c>
    </row>
    <row r="30" spans="1:13" ht="24.75" customHeight="1" thickBot="1">
      <c r="A30" s="594"/>
      <c r="B30" s="602"/>
      <c r="C30" s="603"/>
      <c r="D30" s="603"/>
      <c r="E30" s="603"/>
      <c r="F30" s="605"/>
      <c r="G30" s="607"/>
      <c r="H30" s="27" t="s">
        <v>27</v>
      </c>
      <c r="I30" s="27" t="s">
        <v>16</v>
      </c>
      <c r="J30" s="27" t="s">
        <v>27</v>
      </c>
      <c r="K30" s="27" t="s">
        <v>16</v>
      </c>
      <c r="L30" s="612"/>
      <c r="M30" s="594"/>
    </row>
    <row r="31" spans="1:13" ht="18" customHeight="1" thickTop="1">
      <c r="A31" s="137"/>
      <c r="B31" s="608"/>
      <c r="C31" s="609"/>
      <c r="D31" s="609"/>
      <c r="E31" s="610"/>
      <c r="F31" s="138">
        <v>17</v>
      </c>
      <c r="G31" s="139"/>
      <c r="H31" s="140">
        <v>18</v>
      </c>
      <c r="I31" s="295">
        <f aca="true" t="shared" si="3" ref="I31:I46">SUM(H31)*$F31</f>
        <v>306</v>
      </c>
      <c r="J31" s="142">
        <v>19</v>
      </c>
      <c r="K31" s="295">
        <f aca="true" t="shared" si="4" ref="K31:K38">SUM(J31)*$F31</f>
        <v>323</v>
      </c>
      <c r="L31" s="297">
        <f aca="true" t="shared" si="5" ref="L31:L46">SUM(,I31,K31)</f>
        <v>629</v>
      </c>
      <c r="M31" s="139"/>
    </row>
    <row r="32" spans="1:13" ht="18" customHeight="1">
      <c r="A32" s="181"/>
      <c r="B32" s="580"/>
      <c r="C32" s="581"/>
      <c r="D32" s="581"/>
      <c r="E32" s="582"/>
      <c r="F32" s="148">
        <v>20</v>
      </c>
      <c r="G32" s="149"/>
      <c r="H32" s="150">
        <v>222</v>
      </c>
      <c r="I32" s="295">
        <f t="shared" si="3"/>
        <v>4440</v>
      </c>
      <c r="J32" s="182">
        <v>221</v>
      </c>
      <c r="K32" s="295">
        <f t="shared" si="4"/>
        <v>4420</v>
      </c>
      <c r="L32" s="297">
        <f t="shared" si="5"/>
        <v>8860</v>
      </c>
      <c r="M32" s="149"/>
    </row>
    <row r="33" spans="1:13" ht="18" customHeight="1">
      <c r="A33" s="183"/>
      <c r="B33" s="580"/>
      <c r="C33" s="581"/>
      <c r="D33" s="581"/>
      <c r="E33" s="582"/>
      <c r="F33" s="184"/>
      <c r="G33" s="185"/>
      <c r="H33" s="143"/>
      <c r="I33" s="295">
        <f t="shared" si="3"/>
        <v>0</v>
      </c>
      <c r="J33" s="186"/>
      <c r="K33" s="295">
        <f t="shared" si="4"/>
        <v>0</v>
      </c>
      <c r="L33" s="297">
        <f t="shared" si="5"/>
        <v>0</v>
      </c>
      <c r="M33" s="187"/>
    </row>
    <row r="34" spans="1:13" ht="18" customHeight="1">
      <c r="A34" s="181"/>
      <c r="B34" s="597"/>
      <c r="C34" s="598"/>
      <c r="D34" s="598"/>
      <c r="E34" s="599"/>
      <c r="F34" s="184"/>
      <c r="G34" s="185"/>
      <c r="H34" s="143"/>
      <c r="I34" s="298">
        <f t="shared" si="3"/>
        <v>0</v>
      </c>
      <c r="J34" s="186"/>
      <c r="K34" s="298">
        <f t="shared" si="4"/>
        <v>0</v>
      </c>
      <c r="L34" s="301">
        <f t="shared" si="5"/>
        <v>0</v>
      </c>
      <c r="M34" s="187"/>
    </row>
    <row r="35" spans="1:13" ht="18" customHeight="1">
      <c r="A35" s="190"/>
      <c r="B35" s="191"/>
      <c r="C35" s="192"/>
      <c r="D35" s="583"/>
      <c r="E35" s="584"/>
      <c r="F35" s="184"/>
      <c r="G35" s="185"/>
      <c r="H35" s="143"/>
      <c r="I35" s="295">
        <f t="shared" si="3"/>
        <v>0</v>
      </c>
      <c r="J35" s="195"/>
      <c r="K35" s="295">
        <f t="shared" si="4"/>
        <v>0</v>
      </c>
      <c r="L35" s="297">
        <f t="shared" si="5"/>
        <v>0</v>
      </c>
      <c r="M35" s="196"/>
    </row>
    <row r="36" spans="1:13" ht="18" customHeight="1">
      <c r="A36" s="190"/>
      <c r="B36" s="191"/>
      <c r="C36" s="192"/>
      <c r="D36" s="583"/>
      <c r="E36" s="584"/>
      <c r="F36" s="197"/>
      <c r="G36" s="185"/>
      <c r="H36" s="143"/>
      <c r="I36" s="298">
        <f t="shared" si="3"/>
        <v>0</v>
      </c>
      <c r="J36" s="195"/>
      <c r="K36" s="295">
        <f t="shared" si="4"/>
        <v>0</v>
      </c>
      <c r="L36" s="301">
        <f t="shared" si="5"/>
        <v>0</v>
      </c>
      <c r="M36" s="196"/>
    </row>
    <row r="37" spans="1:13" ht="18" customHeight="1">
      <c r="A37" s="190"/>
      <c r="B37" s="191"/>
      <c r="C37" s="192"/>
      <c r="D37" s="583"/>
      <c r="E37" s="584"/>
      <c r="F37" s="197"/>
      <c r="G37" s="185"/>
      <c r="H37" s="143"/>
      <c r="I37" s="295">
        <f t="shared" si="3"/>
        <v>0</v>
      </c>
      <c r="J37" s="195"/>
      <c r="K37" s="295">
        <f t="shared" si="4"/>
        <v>0</v>
      </c>
      <c r="L37" s="297">
        <f t="shared" si="5"/>
        <v>0</v>
      </c>
      <c r="M37" s="196"/>
    </row>
    <row r="38" spans="1:13" ht="18" customHeight="1">
      <c r="A38" s="190"/>
      <c r="B38" s="191"/>
      <c r="C38" s="192"/>
      <c r="D38" s="583"/>
      <c r="E38" s="584"/>
      <c r="F38" s="184"/>
      <c r="G38" s="185"/>
      <c r="H38" s="143"/>
      <c r="I38" s="298">
        <f t="shared" si="3"/>
        <v>0</v>
      </c>
      <c r="J38" s="195"/>
      <c r="K38" s="298">
        <f t="shared" si="4"/>
        <v>0</v>
      </c>
      <c r="L38" s="301">
        <f t="shared" si="5"/>
        <v>0</v>
      </c>
      <c r="M38" s="196"/>
    </row>
    <row r="39" spans="1:13" ht="18" customHeight="1">
      <c r="A39" s="181"/>
      <c r="B39" s="580"/>
      <c r="C39" s="581"/>
      <c r="D39" s="581"/>
      <c r="E39" s="582"/>
      <c r="F39" s="198"/>
      <c r="G39" s="199"/>
      <c r="H39" s="200"/>
      <c r="I39" s="295">
        <f t="shared" si="3"/>
        <v>0</v>
      </c>
      <c r="J39" s="201"/>
      <c r="K39" s="302">
        <f>SUM(K35:K38)</f>
        <v>0</v>
      </c>
      <c r="L39" s="297">
        <f t="shared" si="5"/>
        <v>0</v>
      </c>
      <c r="M39" s="196"/>
    </row>
    <row r="40" spans="1:13" ht="18" customHeight="1">
      <c r="A40" s="190"/>
      <c r="B40" s="580"/>
      <c r="C40" s="581"/>
      <c r="D40" s="581"/>
      <c r="E40" s="582"/>
      <c r="F40" s="184"/>
      <c r="G40" s="185"/>
      <c r="H40" s="143"/>
      <c r="I40" s="298">
        <f t="shared" si="3"/>
        <v>0</v>
      </c>
      <c r="J40" s="186"/>
      <c r="K40" s="295">
        <f aca="true" t="shared" si="6" ref="K40:K46">SUM(J40)*$F40</f>
        <v>0</v>
      </c>
      <c r="L40" s="301">
        <f t="shared" si="5"/>
        <v>0</v>
      </c>
      <c r="M40" s="187"/>
    </row>
    <row r="41" spans="1:13" ht="18" customHeight="1">
      <c r="A41" s="190"/>
      <c r="B41" s="191"/>
      <c r="C41" s="192"/>
      <c r="D41" s="588"/>
      <c r="E41" s="589"/>
      <c r="F41" s="184"/>
      <c r="G41" s="185"/>
      <c r="H41" s="143"/>
      <c r="I41" s="295">
        <f t="shared" si="3"/>
        <v>0</v>
      </c>
      <c r="J41" s="195"/>
      <c r="K41" s="295">
        <f t="shared" si="6"/>
        <v>0</v>
      </c>
      <c r="L41" s="297">
        <f t="shared" si="5"/>
        <v>0</v>
      </c>
      <c r="M41" s="196"/>
    </row>
    <row r="42" spans="1:13" ht="18" customHeight="1">
      <c r="A42" s="190"/>
      <c r="B42" s="191"/>
      <c r="C42" s="192"/>
      <c r="D42" s="583"/>
      <c r="E42" s="584"/>
      <c r="F42" s="184"/>
      <c r="G42" s="185"/>
      <c r="H42" s="143"/>
      <c r="I42" s="298">
        <f t="shared" si="3"/>
        <v>0</v>
      </c>
      <c r="J42" s="195"/>
      <c r="K42" s="295">
        <f t="shared" si="6"/>
        <v>0</v>
      </c>
      <c r="L42" s="301">
        <f t="shared" si="5"/>
        <v>0</v>
      </c>
      <c r="M42" s="196"/>
    </row>
    <row r="43" spans="1:13" ht="18" customHeight="1">
      <c r="A43" s="190"/>
      <c r="B43" s="191"/>
      <c r="C43" s="192"/>
      <c r="D43" s="193"/>
      <c r="E43" s="194"/>
      <c r="F43" s="184"/>
      <c r="G43" s="185"/>
      <c r="H43" s="143"/>
      <c r="I43" s="298">
        <f>SUM(H43)*$F43</f>
        <v>0</v>
      </c>
      <c r="J43" s="195"/>
      <c r="K43" s="295">
        <f>SUM(J43)*$F43</f>
        <v>0</v>
      </c>
      <c r="L43" s="301">
        <f>SUM(,I43,K43)</f>
        <v>0</v>
      </c>
      <c r="M43" s="196"/>
    </row>
    <row r="44" spans="1:13" ht="18" customHeight="1">
      <c r="A44" s="190"/>
      <c r="B44" s="191"/>
      <c r="C44" s="192"/>
      <c r="D44" s="583"/>
      <c r="E44" s="584"/>
      <c r="F44" s="184"/>
      <c r="G44" s="185"/>
      <c r="H44" s="143"/>
      <c r="I44" s="295">
        <f t="shared" si="3"/>
        <v>0</v>
      </c>
      <c r="J44" s="195"/>
      <c r="K44" s="298">
        <f t="shared" si="6"/>
        <v>0</v>
      </c>
      <c r="L44" s="297">
        <f t="shared" si="5"/>
        <v>0</v>
      </c>
      <c r="M44" s="196"/>
    </row>
    <row r="45" spans="1:13" ht="18" customHeight="1">
      <c r="A45" s="181"/>
      <c r="B45" s="203"/>
      <c r="C45" s="204"/>
      <c r="D45" s="205"/>
      <c r="E45" s="206"/>
      <c r="F45" s="207"/>
      <c r="G45" s="208"/>
      <c r="H45" s="143"/>
      <c r="I45" s="298">
        <f t="shared" si="3"/>
        <v>0</v>
      </c>
      <c r="J45" s="201"/>
      <c r="K45" s="295">
        <f t="shared" si="6"/>
        <v>0</v>
      </c>
      <c r="L45" s="301">
        <f t="shared" si="5"/>
        <v>0</v>
      </c>
      <c r="M45" s="196"/>
    </row>
    <row r="46" spans="1:13" ht="18" customHeight="1" thickBot="1">
      <c r="A46" s="190"/>
      <c r="B46" s="209"/>
      <c r="C46" s="590"/>
      <c r="D46" s="591"/>
      <c r="E46" s="592"/>
      <c r="F46" s="210"/>
      <c r="G46" s="211"/>
      <c r="H46" s="189"/>
      <c r="I46" s="295">
        <f t="shared" si="3"/>
        <v>0</v>
      </c>
      <c r="J46" s="186"/>
      <c r="K46" s="295">
        <f t="shared" si="6"/>
        <v>0</v>
      </c>
      <c r="L46" s="297">
        <f t="shared" si="5"/>
        <v>0</v>
      </c>
      <c r="M46" s="187"/>
    </row>
    <row r="47" spans="1:13" ht="18" customHeight="1">
      <c r="A47" s="212"/>
      <c r="B47" s="213"/>
      <c r="C47" s="214"/>
      <c r="D47" s="215"/>
      <c r="E47" s="216" t="s">
        <v>84</v>
      </c>
      <c r="F47" s="217"/>
      <c r="G47" s="218"/>
      <c r="H47" s="219"/>
      <c r="I47" s="299">
        <f>SUM(I31:I46)</f>
        <v>4746</v>
      </c>
      <c r="J47" s="221"/>
      <c r="K47" s="303">
        <f>SUM(K31:K46)</f>
        <v>4743</v>
      </c>
      <c r="L47" s="303">
        <f>SUM(L31:L46)</f>
        <v>9489</v>
      </c>
      <c r="M47" s="223"/>
    </row>
    <row r="48" spans="1:13" ht="18" customHeight="1" thickBot="1">
      <c r="A48" s="224"/>
      <c r="B48" s="213"/>
      <c r="C48" s="214"/>
      <c r="D48" s="215"/>
      <c r="E48" s="216" t="s">
        <v>85</v>
      </c>
      <c r="F48" s="217"/>
      <c r="G48" s="218"/>
      <c r="H48" s="225"/>
      <c r="I48" s="300">
        <f>SUM(I21+I47)</f>
        <v>5088</v>
      </c>
      <c r="J48" s="227"/>
      <c r="K48" s="300">
        <f>SUM(K21+K47)</f>
        <v>5110</v>
      </c>
      <c r="L48" s="300">
        <f>SUM(L21+L47)</f>
        <v>10198</v>
      </c>
      <c r="M48" s="228"/>
    </row>
    <row r="49" spans="1:13" ht="18" customHeight="1">
      <c r="A49" s="113"/>
      <c r="B49" s="113"/>
      <c r="C49" s="113"/>
      <c r="E49" s="113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3"/>
      <c r="B50" s="113"/>
      <c r="C50" s="113"/>
      <c r="E50" s="585" t="s">
        <v>103</v>
      </c>
      <c r="F50" s="585"/>
      <c r="G50" s="585"/>
      <c r="H50" s="585"/>
      <c r="I50" s="707" t="s">
        <v>104</v>
      </c>
      <c r="J50" s="707"/>
      <c r="K50" s="707"/>
      <c r="L50" s="707"/>
      <c r="M50" s="30"/>
    </row>
    <row r="51" spans="1:13" ht="18" customHeight="1">
      <c r="A51" s="113"/>
      <c r="B51" s="113"/>
      <c r="C51" s="113"/>
      <c r="E51" s="585" t="s">
        <v>105</v>
      </c>
      <c r="F51" s="585"/>
      <c r="G51" s="585"/>
      <c r="H51" s="585"/>
      <c r="I51" s="585" t="s">
        <v>105</v>
      </c>
      <c r="J51" s="585"/>
      <c r="K51" s="585"/>
      <c r="L51" s="585"/>
      <c r="M51" s="30"/>
    </row>
    <row r="52" spans="1:13" ht="18" customHeight="1">
      <c r="A52" s="113"/>
      <c r="B52" s="113"/>
      <c r="C52" s="113"/>
      <c r="E52" s="169"/>
      <c r="F52" s="169"/>
      <c r="G52" s="169"/>
      <c r="H52" s="169"/>
      <c r="I52" s="585" t="s">
        <v>106</v>
      </c>
      <c r="J52" s="585"/>
      <c r="K52" s="585"/>
      <c r="L52" s="585"/>
      <c r="M52" s="30"/>
    </row>
    <row r="53" spans="1:13" ht="18" customHeight="1">
      <c r="A53" s="586" t="s">
        <v>26</v>
      </c>
      <c r="B53" s="586"/>
      <c r="C53" s="586"/>
      <c r="D53" s="586"/>
      <c r="E53" s="586"/>
      <c r="F53" s="586"/>
      <c r="G53" s="586"/>
      <c r="H53" s="586"/>
      <c r="I53" s="586"/>
      <c r="J53" s="586"/>
      <c r="K53" s="586"/>
      <c r="L53" s="130" t="s">
        <v>101</v>
      </c>
      <c r="M53" s="130"/>
    </row>
    <row r="54" spans="1:13" ht="18" customHeight="1">
      <c r="A54" s="180" t="s">
        <v>81</v>
      </c>
      <c r="B54" s="180"/>
      <c r="C54" s="175"/>
      <c r="D54" s="175"/>
      <c r="E54" s="293" t="str">
        <f>+E2</f>
        <v>อาคาร</v>
      </c>
      <c r="F54" s="170"/>
      <c r="G54" s="171"/>
      <c r="H54" s="172"/>
      <c r="I54" s="176"/>
      <c r="J54" s="175"/>
      <c r="K54" s="175"/>
      <c r="L54" s="175"/>
      <c r="M54" s="175"/>
    </row>
    <row r="55" spans="1:13" ht="18" customHeight="1" thickBot="1">
      <c r="A55" s="587" t="s">
        <v>0</v>
      </c>
      <c r="B55" s="587"/>
      <c r="C55" s="587"/>
      <c r="D55" s="293" t="str">
        <f>+D28</f>
        <v>โรงเรียน....................................</v>
      </c>
      <c r="E55" s="293"/>
      <c r="F55" s="175"/>
      <c r="G55" s="175"/>
      <c r="H55" s="175"/>
      <c r="I55" s="177" t="s">
        <v>102</v>
      </c>
      <c r="J55" s="294" t="str">
        <f>+J28</f>
        <v>สพป.......................................................</v>
      </c>
      <c r="K55" s="294"/>
      <c r="L55" s="294"/>
      <c r="M55" s="178"/>
    </row>
    <row r="56" spans="1:13" ht="18" customHeight="1" thickTop="1">
      <c r="A56" s="593" t="s">
        <v>3</v>
      </c>
      <c r="B56" s="600" t="s">
        <v>4</v>
      </c>
      <c r="C56" s="601"/>
      <c r="D56" s="601"/>
      <c r="E56" s="601"/>
      <c r="F56" s="604" t="s">
        <v>11</v>
      </c>
      <c r="G56" s="606" t="s">
        <v>13</v>
      </c>
      <c r="H56" s="595" t="s">
        <v>19</v>
      </c>
      <c r="I56" s="596"/>
      <c r="J56" s="595" t="s">
        <v>15</v>
      </c>
      <c r="K56" s="596"/>
      <c r="L56" s="611" t="s">
        <v>17</v>
      </c>
      <c r="M56" s="593" t="s">
        <v>5</v>
      </c>
    </row>
    <row r="57" spans="1:13" ht="23.25" customHeight="1" thickBot="1">
      <c r="A57" s="594"/>
      <c r="B57" s="602"/>
      <c r="C57" s="603"/>
      <c r="D57" s="603"/>
      <c r="E57" s="603"/>
      <c r="F57" s="605"/>
      <c r="G57" s="607"/>
      <c r="H57" s="27" t="s">
        <v>27</v>
      </c>
      <c r="I57" s="27" t="s">
        <v>16</v>
      </c>
      <c r="J57" s="27" t="s">
        <v>27</v>
      </c>
      <c r="K57" s="27" t="s">
        <v>16</v>
      </c>
      <c r="L57" s="612"/>
      <c r="M57" s="594"/>
    </row>
    <row r="58" spans="1:13" ht="18" customHeight="1" thickTop="1">
      <c r="A58" s="137"/>
      <c r="B58" s="608"/>
      <c r="C58" s="609"/>
      <c r="D58" s="609"/>
      <c r="E58" s="610"/>
      <c r="F58" s="138">
        <v>23</v>
      </c>
      <c r="G58" s="139"/>
      <c r="H58" s="140">
        <v>24</v>
      </c>
      <c r="I58" s="295">
        <f aca="true" t="shared" si="7" ref="I58:I73">SUM(H58)*$F58</f>
        <v>552</v>
      </c>
      <c r="J58" s="142">
        <v>25</v>
      </c>
      <c r="K58" s="295">
        <f aca="true" t="shared" si="8" ref="K58:K65">SUM(J58)*$F58</f>
        <v>575</v>
      </c>
      <c r="L58" s="297">
        <f aca="true" t="shared" si="9" ref="L58:L73">SUM(,I58,K58)</f>
        <v>1127</v>
      </c>
      <c r="M58" s="139"/>
    </row>
    <row r="59" spans="1:13" ht="18" customHeight="1">
      <c r="A59" s="181"/>
      <c r="B59" s="580"/>
      <c r="C59" s="581"/>
      <c r="D59" s="581"/>
      <c r="E59" s="582"/>
      <c r="F59" s="148">
        <v>26</v>
      </c>
      <c r="G59" s="149"/>
      <c r="H59" s="150">
        <v>222</v>
      </c>
      <c r="I59" s="295">
        <f t="shared" si="7"/>
        <v>5772</v>
      </c>
      <c r="J59" s="182">
        <v>27</v>
      </c>
      <c r="K59" s="295">
        <f t="shared" si="8"/>
        <v>702</v>
      </c>
      <c r="L59" s="297">
        <f t="shared" si="9"/>
        <v>6474</v>
      </c>
      <c r="M59" s="149"/>
    </row>
    <row r="60" spans="1:13" ht="18" customHeight="1">
      <c r="A60" s="183"/>
      <c r="B60" s="580"/>
      <c r="C60" s="581"/>
      <c r="D60" s="581"/>
      <c r="E60" s="582"/>
      <c r="F60" s="184"/>
      <c r="G60" s="185"/>
      <c r="H60" s="143"/>
      <c r="I60" s="295">
        <f t="shared" si="7"/>
        <v>0</v>
      </c>
      <c r="J60" s="186"/>
      <c r="K60" s="295">
        <f t="shared" si="8"/>
        <v>0</v>
      </c>
      <c r="L60" s="297">
        <f t="shared" si="9"/>
        <v>0</v>
      </c>
      <c r="M60" s="187"/>
    </row>
    <row r="61" spans="1:13" ht="18" customHeight="1">
      <c r="A61" s="181"/>
      <c r="B61" s="597"/>
      <c r="C61" s="598"/>
      <c r="D61" s="598"/>
      <c r="E61" s="599"/>
      <c r="F61" s="184"/>
      <c r="G61" s="185"/>
      <c r="H61" s="143"/>
      <c r="I61" s="298">
        <f t="shared" si="7"/>
        <v>0</v>
      </c>
      <c r="J61" s="186"/>
      <c r="K61" s="298">
        <f t="shared" si="8"/>
        <v>0</v>
      </c>
      <c r="L61" s="301">
        <f t="shared" si="9"/>
        <v>0</v>
      </c>
      <c r="M61" s="187"/>
    </row>
    <row r="62" spans="1:13" ht="18" customHeight="1">
      <c r="A62" s="190"/>
      <c r="B62" s="191"/>
      <c r="C62" s="192"/>
      <c r="D62" s="583"/>
      <c r="E62" s="584"/>
      <c r="F62" s="184"/>
      <c r="G62" s="185"/>
      <c r="H62" s="143"/>
      <c r="I62" s="295">
        <f t="shared" si="7"/>
        <v>0</v>
      </c>
      <c r="J62" s="195"/>
      <c r="K62" s="295">
        <f t="shared" si="8"/>
        <v>0</v>
      </c>
      <c r="L62" s="297">
        <f t="shared" si="9"/>
        <v>0</v>
      </c>
      <c r="M62" s="196"/>
    </row>
    <row r="63" spans="1:13" ht="18" customHeight="1">
      <c r="A63" s="190"/>
      <c r="B63" s="191"/>
      <c r="C63" s="192"/>
      <c r="D63" s="583"/>
      <c r="E63" s="584"/>
      <c r="F63" s="197"/>
      <c r="G63" s="185"/>
      <c r="H63" s="143"/>
      <c r="I63" s="298">
        <f t="shared" si="7"/>
        <v>0</v>
      </c>
      <c r="J63" s="195"/>
      <c r="K63" s="295">
        <f t="shared" si="8"/>
        <v>0</v>
      </c>
      <c r="L63" s="301">
        <f t="shared" si="9"/>
        <v>0</v>
      </c>
      <c r="M63" s="196"/>
    </row>
    <row r="64" spans="1:13" ht="18" customHeight="1">
      <c r="A64" s="190"/>
      <c r="B64" s="191"/>
      <c r="C64" s="192"/>
      <c r="D64" s="583"/>
      <c r="E64" s="584"/>
      <c r="F64" s="197"/>
      <c r="G64" s="185"/>
      <c r="H64" s="143"/>
      <c r="I64" s="295">
        <f t="shared" si="7"/>
        <v>0</v>
      </c>
      <c r="J64" s="195"/>
      <c r="K64" s="295">
        <f t="shared" si="8"/>
        <v>0</v>
      </c>
      <c r="L64" s="297">
        <f t="shared" si="9"/>
        <v>0</v>
      </c>
      <c r="M64" s="196"/>
    </row>
    <row r="65" spans="1:13" ht="18" customHeight="1">
      <c r="A65" s="190"/>
      <c r="B65" s="191"/>
      <c r="C65" s="192"/>
      <c r="D65" s="583"/>
      <c r="E65" s="584"/>
      <c r="F65" s="184"/>
      <c r="G65" s="185"/>
      <c r="H65" s="143"/>
      <c r="I65" s="298">
        <f t="shared" si="7"/>
        <v>0</v>
      </c>
      <c r="J65" s="195"/>
      <c r="K65" s="298">
        <f t="shared" si="8"/>
        <v>0</v>
      </c>
      <c r="L65" s="301">
        <f t="shared" si="9"/>
        <v>0</v>
      </c>
      <c r="M65" s="196"/>
    </row>
    <row r="66" spans="1:13" ht="18" customHeight="1">
      <c r="A66" s="181"/>
      <c r="B66" s="580"/>
      <c r="C66" s="581"/>
      <c r="D66" s="581"/>
      <c r="E66" s="582"/>
      <c r="F66" s="198"/>
      <c r="G66" s="199"/>
      <c r="H66" s="200"/>
      <c r="I66" s="295">
        <f t="shared" si="7"/>
        <v>0</v>
      </c>
      <c r="J66" s="201"/>
      <c r="K66" s="302">
        <f>SUM(K62:K65)</f>
        <v>0</v>
      </c>
      <c r="L66" s="297">
        <f t="shared" si="9"/>
        <v>0</v>
      </c>
      <c r="M66" s="196"/>
    </row>
    <row r="67" spans="1:13" ht="18" customHeight="1">
      <c r="A67" s="190"/>
      <c r="B67" s="580"/>
      <c r="C67" s="581"/>
      <c r="D67" s="581"/>
      <c r="E67" s="582"/>
      <c r="F67" s="184"/>
      <c r="G67" s="185"/>
      <c r="H67" s="143"/>
      <c r="I67" s="298">
        <f t="shared" si="7"/>
        <v>0</v>
      </c>
      <c r="J67" s="186"/>
      <c r="K67" s="295">
        <f aca="true" t="shared" si="10" ref="K67:K73">SUM(J67)*$F67</f>
        <v>0</v>
      </c>
      <c r="L67" s="301">
        <f t="shared" si="9"/>
        <v>0</v>
      </c>
      <c r="M67" s="187"/>
    </row>
    <row r="68" spans="1:13" ht="18" customHeight="1">
      <c r="A68" s="190"/>
      <c r="B68" s="191"/>
      <c r="C68" s="192"/>
      <c r="D68" s="588"/>
      <c r="E68" s="589"/>
      <c r="F68" s="184"/>
      <c r="G68" s="185"/>
      <c r="H68" s="143"/>
      <c r="I68" s="295">
        <f t="shared" si="7"/>
        <v>0</v>
      </c>
      <c r="J68" s="195"/>
      <c r="K68" s="295">
        <f t="shared" si="10"/>
        <v>0</v>
      </c>
      <c r="L68" s="297">
        <f t="shared" si="9"/>
        <v>0</v>
      </c>
      <c r="M68" s="196"/>
    </row>
    <row r="69" spans="1:13" ht="18" customHeight="1">
      <c r="A69" s="190"/>
      <c r="B69" s="191"/>
      <c r="C69" s="192"/>
      <c r="D69" s="583"/>
      <c r="E69" s="584"/>
      <c r="F69" s="184"/>
      <c r="G69" s="185"/>
      <c r="H69" s="143"/>
      <c r="I69" s="298">
        <f t="shared" si="7"/>
        <v>0</v>
      </c>
      <c r="J69" s="195"/>
      <c r="K69" s="295">
        <f t="shared" si="10"/>
        <v>0</v>
      </c>
      <c r="L69" s="301">
        <f t="shared" si="9"/>
        <v>0</v>
      </c>
      <c r="M69" s="196"/>
    </row>
    <row r="70" spans="1:13" ht="18" customHeight="1">
      <c r="A70" s="190"/>
      <c r="B70" s="191"/>
      <c r="C70" s="192"/>
      <c r="D70" s="193"/>
      <c r="E70" s="194"/>
      <c r="F70" s="184"/>
      <c r="G70" s="185"/>
      <c r="H70" s="143"/>
      <c r="I70" s="298">
        <f t="shared" si="7"/>
        <v>0</v>
      </c>
      <c r="J70" s="195"/>
      <c r="K70" s="295">
        <f t="shared" si="10"/>
        <v>0</v>
      </c>
      <c r="L70" s="301">
        <f t="shared" si="9"/>
        <v>0</v>
      </c>
      <c r="M70" s="196"/>
    </row>
    <row r="71" spans="1:13" ht="18" customHeight="1">
      <c r="A71" s="190"/>
      <c r="B71" s="191"/>
      <c r="C71" s="192"/>
      <c r="D71" s="583"/>
      <c r="E71" s="584"/>
      <c r="F71" s="184"/>
      <c r="G71" s="185"/>
      <c r="H71" s="143"/>
      <c r="I71" s="295">
        <f t="shared" si="7"/>
        <v>0</v>
      </c>
      <c r="J71" s="195"/>
      <c r="K71" s="298">
        <f t="shared" si="10"/>
        <v>0</v>
      </c>
      <c r="L71" s="297">
        <f t="shared" si="9"/>
        <v>0</v>
      </c>
      <c r="M71" s="196"/>
    </row>
    <row r="72" spans="1:13" ht="18" customHeight="1">
      <c r="A72" s="181"/>
      <c r="B72" s="203"/>
      <c r="C72" s="204"/>
      <c r="D72" s="205"/>
      <c r="E72" s="206"/>
      <c r="F72" s="207"/>
      <c r="G72" s="208"/>
      <c r="H72" s="143"/>
      <c r="I72" s="298">
        <f t="shared" si="7"/>
        <v>0</v>
      </c>
      <c r="J72" s="201"/>
      <c r="K72" s="295">
        <f t="shared" si="10"/>
        <v>0</v>
      </c>
      <c r="L72" s="301">
        <f t="shared" si="9"/>
        <v>0</v>
      </c>
      <c r="M72" s="196"/>
    </row>
    <row r="73" spans="1:13" ht="18" customHeight="1" thickBot="1">
      <c r="A73" s="190"/>
      <c r="B73" s="209"/>
      <c r="C73" s="590"/>
      <c r="D73" s="591"/>
      <c r="E73" s="592"/>
      <c r="F73" s="210"/>
      <c r="G73" s="211"/>
      <c r="H73" s="189"/>
      <c r="I73" s="295">
        <f t="shared" si="7"/>
        <v>0</v>
      </c>
      <c r="J73" s="186"/>
      <c r="K73" s="295">
        <f t="shared" si="10"/>
        <v>0</v>
      </c>
      <c r="L73" s="297">
        <f t="shared" si="9"/>
        <v>0</v>
      </c>
      <c r="M73" s="187"/>
    </row>
    <row r="74" spans="1:13" ht="18" customHeight="1">
      <c r="A74" s="212"/>
      <c r="B74" s="213"/>
      <c r="C74" s="214"/>
      <c r="D74" s="215"/>
      <c r="E74" s="216" t="s">
        <v>88</v>
      </c>
      <c r="F74" s="217"/>
      <c r="G74" s="218"/>
      <c r="H74" s="219"/>
      <c r="I74" s="299">
        <f>SUM(I58:I73)</f>
        <v>6324</v>
      </c>
      <c r="J74" s="221"/>
      <c r="K74" s="303">
        <f>SUM(K58:K73)</f>
        <v>1277</v>
      </c>
      <c r="L74" s="303">
        <f>SUM(L58:L73)</f>
        <v>7601</v>
      </c>
      <c r="M74" s="223"/>
    </row>
    <row r="75" spans="1:13" ht="18" customHeight="1" thickBot="1">
      <c r="A75" s="224"/>
      <c r="B75" s="213"/>
      <c r="C75" s="214"/>
      <c r="D75" s="215"/>
      <c r="E75" s="216" t="s">
        <v>89</v>
      </c>
      <c r="F75" s="217"/>
      <c r="G75" s="218"/>
      <c r="H75" s="225"/>
      <c r="I75" s="300">
        <f>SUM(I48+I74)</f>
        <v>11412</v>
      </c>
      <c r="J75" s="227"/>
      <c r="K75" s="300">
        <f>SUM(K48+K74)</f>
        <v>6387</v>
      </c>
      <c r="L75" s="300">
        <f>SUM(L48+L74)</f>
        <v>17799</v>
      </c>
      <c r="M75" s="228"/>
    </row>
    <row r="76" spans="1:13" ht="18" customHeight="1">
      <c r="A76" s="113"/>
      <c r="B76" s="113"/>
      <c r="C76" s="113"/>
      <c r="E76" s="113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3"/>
      <c r="B77" s="113"/>
      <c r="C77" s="113"/>
      <c r="E77" s="585" t="s">
        <v>103</v>
      </c>
      <c r="F77" s="585"/>
      <c r="G77" s="585"/>
      <c r="H77" s="585"/>
      <c r="I77" s="707" t="s">
        <v>104</v>
      </c>
      <c r="J77" s="707"/>
      <c r="K77" s="707"/>
      <c r="L77" s="707"/>
      <c r="M77" s="30"/>
    </row>
    <row r="78" spans="1:13" ht="18" customHeight="1">
      <c r="A78" s="113"/>
      <c r="B78" s="113"/>
      <c r="C78" s="113"/>
      <c r="E78" s="585" t="s">
        <v>105</v>
      </c>
      <c r="F78" s="585"/>
      <c r="G78" s="585"/>
      <c r="H78" s="585"/>
      <c r="I78" s="585" t="s">
        <v>105</v>
      </c>
      <c r="J78" s="585"/>
      <c r="K78" s="585"/>
      <c r="L78" s="585"/>
      <c r="M78" s="30"/>
    </row>
    <row r="79" spans="1:13" ht="18" customHeight="1">
      <c r="A79" s="113"/>
      <c r="B79" s="113"/>
      <c r="C79" s="113"/>
      <c r="E79" s="169"/>
      <c r="F79" s="169"/>
      <c r="G79" s="169"/>
      <c r="H79" s="169"/>
      <c r="I79" s="585" t="s">
        <v>106</v>
      </c>
      <c r="J79" s="585"/>
      <c r="K79" s="585"/>
      <c r="L79" s="585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L5:L6"/>
    <mergeCell ref="M5:M6"/>
    <mergeCell ref="B7:E7"/>
    <mergeCell ref="D4:H4"/>
    <mergeCell ref="I4:J4"/>
    <mergeCell ref="B8:E8"/>
    <mergeCell ref="B9:E9"/>
    <mergeCell ref="B12:E12"/>
    <mergeCell ref="B13:E13"/>
    <mergeCell ref="B14:E14"/>
    <mergeCell ref="B15:E15"/>
    <mergeCell ref="B10:E10"/>
    <mergeCell ref="B11:E11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D68:E68"/>
    <mergeCell ref="D69:E69"/>
    <mergeCell ref="D71:E71"/>
    <mergeCell ref="C73:E73"/>
    <mergeCell ref="E77:H77"/>
    <mergeCell ref="I77:L77"/>
    <mergeCell ref="D62:E62"/>
    <mergeCell ref="D63:E63"/>
    <mergeCell ref="D64:E64"/>
    <mergeCell ref="D65:E65"/>
    <mergeCell ref="B66:E66"/>
    <mergeCell ref="B67:E67"/>
    <mergeCell ref="L56:L57"/>
    <mergeCell ref="M56:M57"/>
    <mergeCell ref="B58:E58"/>
    <mergeCell ref="B59:E59"/>
    <mergeCell ref="B60:E60"/>
    <mergeCell ref="B61:E61"/>
    <mergeCell ref="A56:A57"/>
    <mergeCell ref="B56:E57"/>
    <mergeCell ref="F56:F57"/>
    <mergeCell ref="G56:G57"/>
    <mergeCell ref="H56:I56"/>
    <mergeCell ref="J56:K56"/>
    <mergeCell ref="I23:L23"/>
    <mergeCell ref="E24:H24"/>
    <mergeCell ref="I24:L24"/>
    <mergeCell ref="I25:L25"/>
    <mergeCell ref="A26:K26"/>
    <mergeCell ref="A28:C28"/>
    <mergeCell ref="A29:A30"/>
    <mergeCell ref="B29:E30"/>
    <mergeCell ref="F29:F30"/>
    <mergeCell ref="G29:G30"/>
    <mergeCell ref="H29:I29"/>
    <mergeCell ref="J29:K29"/>
    <mergeCell ref="L29:L30"/>
    <mergeCell ref="M29:M30"/>
    <mergeCell ref="B31:E31"/>
    <mergeCell ref="B32:E32"/>
    <mergeCell ref="D35:E35"/>
    <mergeCell ref="B33:E33"/>
    <mergeCell ref="B34:E34"/>
    <mergeCell ref="I50:L50"/>
    <mergeCell ref="E51:H51"/>
    <mergeCell ref="I51:L51"/>
    <mergeCell ref="I52:L52"/>
    <mergeCell ref="A53:K53"/>
    <mergeCell ref="A55:C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4">
      <c r="A1" s="659" t="s">
        <v>167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132" t="s">
        <v>107</v>
      </c>
    </row>
    <row r="2" spans="1:12" ht="24">
      <c r="A2" s="26" t="s">
        <v>10</v>
      </c>
      <c r="B2" s="660" t="s">
        <v>68</v>
      </c>
      <c r="C2" s="660"/>
      <c r="D2" s="660"/>
      <c r="E2" s="661" t="str">
        <f>+'ปร.4สามหน้า'!E2</f>
        <v>อาคาร</v>
      </c>
      <c r="F2" s="661"/>
      <c r="G2" s="661"/>
      <c r="H2" s="661"/>
      <c r="I2" s="661"/>
      <c r="J2" s="661"/>
      <c r="K2" s="661"/>
      <c r="L2" s="661"/>
    </row>
    <row r="3" spans="1:12" ht="24">
      <c r="A3" s="16" t="s">
        <v>10</v>
      </c>
      <c r="B3" s="108" t="s">
        <v>0</v>
      </c>
      <c r="C3" s="108"/>
      <c r="D3" s="108"/>
      <c r="E3" s="305" t="str">
        <f>+'ปร.4สามหน้า'!D3</f>
        <v>โรงเรียน....................................</v>
      </c>
      <c r="F3" s="306"/>
      <c r="G3" s="306"/>
      <c r="H3" s="306"/>
      <c r="I3" s="306"/>
      <c r="J3" s="15" t="s">
        <v>166</v>
      </c>
      <c r="K3" s="733" t="s">
        <v>150</v>
      </c>
      <c r="L3" s="733"/>
    </row>
    <row r="4" spans="1:12" ht="24">
      <c r="A4" s="16" t="s">
        <v>10</v>
      </c>
      <c r="B4" s="21" t="s">
        <v>1</v>
      </c>
      <c r="C4" s="21"/>
      <c r="D4" s="21"/>
      <c r="E4" s="307" t="str">
        <f>+'ปร.4สามหน้า'!J3</f>
        <v>สพป.......................................................</v>
      </c>
      <c r="F4" s="308"/>
      <c r="G4" s="308"/>
      <c r="H4" s="308"/>
      <c r="I4" s="308"/>
      <c r="J4" s="308"/>
      <c r="K4" s="109"/>
      <c r="L4" s="109"/>
    </row>
    <row r="5" spans="1:12" ht="24">
      <c r="A5" s="16" t="s">
        <v>10</v>
      </c>
      <c r="B5" s="665" t="s">
        <v>69</v>
      </c>
      <c r="C5" s="665"/>
      <c r="D5" s="665"/>
      <c r="E5" s="665"/>
      <c r="F5" s="665"/>
      <c r="G5" s="665"/>
      <c r="H5" s="665"/>
      <c r="I5" s="17" t="s">
        <v>11</v>
      </c>
      <c r="J5" s="309">
        <v>3</v>
      </c>
      <c r="K5" s="665" t="s">
        <v>12</v>
      </c>
      <c r="L5" s="665"/>
    </row>
    <row r="6" spans="1:12" ht="24">
      <c r="A6" s="16" t="s">
        <v>10</v>
      </c>
      <c r="B6" s="109" t="s">
        <v>2</v>
      </c>
      <c r="C6" s="109"/>
      <c r="D6" s="109"/>
      <c r="E6" s="308" t="str">
        <f>+'ปร.4สามหน้า'!K4</f>
        <v>12ตค58</v>
      </c>
      <c r="F6" s="118"/>
      <c r="G6" s="734"/>
      <c r="H6" s="734"/>
      <c r="I6" s="667" t="s">
        <v>67</v>
      </c>
      <c r="J6" s="667"/>
      <c r="K6" s="645" t="s">
        <v>67</v>
      </c>
      <c r="L6" s="645"/>
    </row>
    <row r="7" spans="1:12" ht="24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.75" thickTop="1">
      <c r="A8" s="646" t="s">
        <v>3</v>
      </c>
      <c r="B8" s="648" t="s">
        <v>4</v>
      </c>
      <c r="C8" s="649"/>
      <c r="D8" s="649"/>
      <c r="E8" s="649"/>
      <c r="F8" s="649"/>
      <c r="G8" s="649"/>
      <c r="H8" s="649"/>
      <c r="I8" s="9" t="s">
        <v>24</v>
      </c>
      <c r="J8" s="663" t="s">
        <v>28</v>
      </c>
      <c r="K8" s="2" t="s">
        <v>21</v>
      </c>
      <c r="L8" s="646" t="s">
        <v>5</v>
      </c>
    </row>
    <row r="9" spans="1:12" ht="49.5" thickBot="1">
      <c r="A9" s="647"/>
      <c r="B9" s="650"/>
      <c r="C9" s="651"/>
      <c r="D9" s="651"/>
      <c r="E9" s="651"/>
      <c r="F9" s="651"/>
      <c r="G9" s="651"/>
      <c r="H9" s="651"/>
      <c r="I9" s="3" t="s">
        <v>22</v>
      </c>
      <c r="J9" s="664"/>
      <c r="K9" s="3" t="s">
        <v>22</v>
      </c>
      <c r="L9" s="647"/>
    </row>
    <row r="10" spans="1:12" ht="24.75" thickTop="1">
      <c r="A10" s="310">
        <v>1</v>
      </c>
      <c r="B10" s="652" t="s">
        <v>83</v>
      </c>
      <c r="C10" s="653"/>
      <c r="D10" s="653"/>
      <c r="E10" s="653"/>
      <c r="F10" s="653"/>
      <c r="G10" s="653"/>
      <c r="H10" s="653"/>
      <c r="I10" s="311">
        <f>+'ปร.4สามหน้า'!L75</f>
        <v>17799</v>
      </c>
      <c r="J10" s="312">
        <v>1.2726</v>
      </c>
      <c r="K10" s="311">
        <f>I10*J10</f>
        <v>22651.0074</v>
      </c>
      <c r="L10" s="114"/>
    </row>
    <row r="11" spans="1:12" ht="24">
      <c r="A11" s="313"/>
      <c r="B11" s="654"/>
      <c r="C11" s="655"/>
      <c r="D11" s="655"/>
      <c r="E11" s="655"/>
      <c r="F11" s="655"/>
      <c r="G11" s="655"/>
      <c r="H11" s="655"/>
      <c r="I11" s="314"/>
      <c r="J11" s="315"/>
      <c r="K11" s="314"/>
      <c r="L11" s="115"/>
    </row>
    <row r="12" spans="1:12" ht="24">
      <c r="A12" s="313"/>
      <c r="B12" s="726"/>
      <c r="C12" s="727"/>
      <c r="D12" s="727"/>
      <c r="E12" s="727"/>
      <c r="F12" s="727"/>
      <c r="G12" s="727"/>
      <c r="H12" s="727"/>
      <c r="I12" s="316"/>
      <c r="J12" s="315"/>
      <c r="K12" s="314"/>
      <c r="L12" s="115"/>
    </row>
    <row r="13" spans="1:12" ht="24">
      <c r="A13" s="313"/>
      <c r="B13" s="728"/>
      <c r="C13" s="729"/>
      <c r="D13" s="729"/>
      <c r="E13" s="729"/>
      <c r="F13" s="729"/>
      <c r="G13" s="729"/>
      <c r="H13" s="730"/>
      <c r="I13" s="315"/>
      <c r="J13" s="315"/>
      <c r="K13" s="317"/>
      <c r="L13" s="115"/>
    </row>
    <row r="14" spans="1:12" ht="21">
      <c r="A14" s="318"/>
      <c r="B14" s="731"/>
      <c r="C14" s="732"/>
      <c r="D14" s="732"/>
      <c r="E14" s="732"/>
      <c r="F14" s="732"/>
      <c r="G14" s="732"/>
      <c r="H14" s="343"/>
      <c r="I14" s="320"/>
      <c r="J14" s="320"/>
      <c r="K14" s="321"/>
      <c r="L14" s="116"/>
    </row>
    <row r="15" spans="1:12" ht="21">
      <c r="A15" s="322"/>
      <c r="B15" s="636"/>
      <c r="C15" s="637"/>
      <c r="D15" s="637"/>
      <c r="E15" s="637"/>
      <c r="F15" s="637"/>
      <c r="G15" s="637"/>
      <c r="H15" s="341"/>
      <c r="I15" s="320"/>
      <c r="J15" s="320"/>
      <c r="K15" s="321"/>
      <c r="L15" s="116"/>
    </row>
    <row r="16" spans="1:12" ht="21">
      <c r="A16" s="322"/>
      <c r="B16" s="636"/>
      <c r="C16" s="637"/>
      <c r="D16" s="637"/>
      <c r="E16" s="637"/>
      <c r="F16" s="637"/>
      <c r="G16" s="637"/>
      <c r="H16" s="341"/>
      <c r="I16" s="320"/>
      <c r="J16" s="320"/>
      <c r="K16" s="321"/>
      <c r="L16" s="116"/>
    </row>
    <row r="17" spans="1:12" ht="21" thickBot="1">
      <c r="A17" s="324"/>
      <c r="B17" s="638"/>
      <c r="C17" s="639"/>
      <c r="D17" s="639"/>
      <c r="E17" s="639"/>
      <c r="F17" s="639"/>
      <c r="G17" s="639"/>
      <c r="H17" s="342"/>
      <c r="I17" s="326"/>
      <c r="J17" s="326"/>
      <c r="K17" s="327"/>
      <c r="L17" s="117"/>
    </row>
    <row r="18" spans="1:12" ht="24.75" thickTop="1">
      <c r="A18" s="640" t="s">
        <v>23</v>
      </c>
      <c r="B18" s="641"/>
      <c r="C18" s="641"/>
      <c r="D18" s="641"/>
      <c r="E18" s="641"/>
      <c r="F18" s="641"/>
      <c r="G18" s="641"/>
      <c r="H18" s="641"/>
      <c r="I18" s="641"/>
      <c r="J18" s="642"/>
      <c r="K18" s="328">
        <f>SUM(K10:K17)</f>
        <v>22651.0074</v>
      </c>
      <c r="L18" s="33"/>
    </row>
    <row r="19" spans="1:12" ht="24.75" thickBot="1">
      <c r="A19" s="643" t="str">
        <f>"("&amp;_xlfn.BAHTTEXT(K19)&amp;")"</f>
        <v>(สองหมื่นสองพันหกร้อยบาทถ้วน)</v>
      </c>
      <c r="B19" s="644"/>
      <c r="C19" s="644"/>
      <c r="D19" s="644"/>
      <c r="E19" s="644"/>
      <c r="F19" s="644"/>
      <c r="G19" s="644"/>
      <c r="H19" s="644"/>
      <c r="I19" s="644"/>
      <c r="J19" s="329" t="s">
        <v>29</v>
      </c>
      <c r="K19" s="330">
        <f>ROUNDDOWN(K18,-2)</f>
        <v>22600</v>
      </c>
      <c r="L19" s="32" t="s">
        <v>9</v>
      </c>
    </row>
    <row r="20" spans="1:12" ht="24.75" thickTop="1">
      <c r="A20" s="26"/>
      <c r="B20" s="725"/>
      <c r="C20" s="725"/>
      <c r="D20" s="725"/>
      <c r="E20" s="725"/>
      <c r="F20" s="725"/>
      <c r="G20" s="725"/>
      <c r="H20" s="124"/>
      <c r="I20" s="725"/>
      <c r="J20" s="725"/>
      <c r="K20" s="725"/>
      <c r="L20" s="725"/>
    </row>
    <row r="21" spans="1:12" ht="21">
      <c r="A21" s="1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</row>
    <row r="22" spans="1:12" ht="24">
      <c r="A22" s="6"/>
      <c r="B22" s="546" t="s">
        <v>71</v>
      </c>
      <c r="C22" s="546"/>
      <c r="D22" s="546"/>
      <c r="E22" s="546"/>
      <c r="F22" s="546"/>
      <c r="G22" s="519" t="s">
        <v>25</v>
      </c>
      <c r="H22" s="519"/>
      <c r="I22" s="519"/>
      <c r="J22" s="520"/>
      <c r="K22" s="520"/>
      <c r="L22" s="520"/>
    </row>
    <row r="23" spans="1:12" ht="21">
      <c r="A23" s="14"/>
      <c r="B23" s="518"/>
      <c r="C23" s="518"/>
      <c r="D23" s="518"/>
      <c r="E23" s="518"/>
      <c r="F23" s="518"/>
      <c r="G23" s="632" t="s">
        <v>151</v>
      </c>
      <c r="H23" s="632"/>
      <c r="I23" s="632"/>
      <c r="J23" s="518"/>
      <c r="K23" s="518"/>
      <c r="L23" s="518"/>
    </row>
    <row r="24" spans="1:12" ht="24">
      <c r="A24" s="6"/>
      <c r="B24" s="546" t="s">
        <v>74</v>
      </c>
      <c r="C24" s="546"/>
      <c r="D24" s="546"/>
      <c r="E24" s="546"/>
      <c r="F24" s="546"/>
      <c r="G24" s="519" t="s">
        <v>25</v>
      </c>
      <c r="H24" s="519"/>
      <c r="I24" s="519"/>
      <c r="J24" s="520" t="s">
        <v>75</v>
      </c>
      <c r="K24" s="520"/>
      <c r="L24" s="520"/>
    </row>
    <row r="25" spans="1:12" ht="21">
      <c r="A25" s="14"/>
      <c r="B25" s="518"/>
      <c r="C25" s="518"/>
      <c r="D25" s="518"/>
      <c r="E25" s="518"/>
      <c r="F25" s="518"/>
      <c r="G25" s="632" t="s">
        <v>151</v>
      </c>
      <c r="H25" s="632"/>
      <c r="I25" s="632"/>
      <c r="J25" s="518"/>
      <c r="K25" s="518"/>
      <c r="L25" s="518"/>
    </row>
    <row r="26" spans="1:12" ht="24">
      <c r="A26" s="6"/>
      <c r="B26" s="546" t="s">
        <v>74</v>
      </c>
      <c r="C26" s="546"/>
      <c r="D26" s="546"/>
      <c r="E26" s="546"/>
      <c r="F26" s="546"/>
      <c r="G26" s="519" t="s">
        <v>25</v>
      </c>
      <c r="H26" s="519"/>
      <c r="I26" s="519"/>
      <c r="J26" s="723" t="s">
        <v>86</v>
      </c>
      <c r="K26" s="723"/>
      <c r="L26" s="723"/>
    </row>
    <row r="27" spans="1:12" ht="24">
      <c r="A27" s="103"/>
      <c r="B27" s="518"/>
      <c r="C27" s="518"/>
      <c r="D27" s="518"/>
      <c r="E27" s="518"/>
      <c r="F27" s="518"/>
      <c r="G27" s="632" t="s">
        <v>151</v>
      </c>
      <c r="H27" s="632"/>
      <c r="I27" s="632"/>
      <c r="J27" s="634" t="s">
        <v>108</v>
      </c>
      <c r="K27" s="634"/>
      <c r="L27" s="634"/>
    </row>
    <row r="28" spans="1:12" ht="24">
      <c r="A28" s="104"/>
      <c r="B28" s="546" t="s">
        <v>76</v>
      </c>
      <c r="C28" s="546"/>
      <c r="D28" s="546"/>
      <c r="E28" s="546"/>
      <c r="F28" s="546"/>
      <c r="G28" s="519" t="s">
        <v>25</v>
      </c>
      <c r="H28" s="519"/>
      <c r="I28" s="519"/>
      <c r="J28" s="724" t="s">
        <v>87</v>
      </c>
      <c r="K28" s="724"/>
      <c r="L28" s="724"/>
    </row>
    <row r="29" spans="1:12" ht="24">
      <c r="A29" s="104"/>
      <c r="B29" s="518"/>
      <c r="C29" s="518"/>
      <c r="D29" s="518"/>
      <c r="E29" s="518"/>
      <c r="F29" s="518"/>
      <c r="G29" s="632" t="s">
        <v>151</v>
      </c>
      <c r="H29" s="632"/>
      <c r="I29" s="632"/>
      <c r="J29" s="634" t="s">
        <v>109</v>
      </c>
      <c r="K29" s="634"/>
      <c r="L29" s="634"/>
    </row>
    <row r="30" spans="1:12" ht="24">
      <c r="A30" s="1"/>
      <c r="B30" s="521"/>
      <c r="C30" s="521"/>
      <c r="D30" s="521"/>
      <c r="E30" s="521"/>
      <c r="F30" s="521"/>
      <c r="G30" s="519"/>
      <c r="H30" s="520"/>
      <c r="I30" s="520"/>
      <c r="J30" s="5"/>
      <c r="K30" s="5"/>
      <c r="L30" s="1"/>
    </row>
    <row r="31" spans="1:12" ht="24">
      <c r="A31" s="1"/>
      <c r="B31" s="521"/>
      <c r="C31" s="521"/>
      <c r="D31" s="521"/>
      <c r="E31" s="521"/>
      <c r="F31" s="521"/>
      <c r="G31" s="519"/>
      <c r="H31" s="520"/>
      <c r="I31" s="520"/>
      <c r="J31" s="5"/>
      <c r="K31" s="5"/>
      <c r="L31" s="1"/>
    </row>
    <row r="32" spans="1:12" ht="21">
      <c r="A32" s="10"/>
      <c r="B32" s="517"/>
      <c r="C32" s="517"/>
      <c r="D32" s="517"/>
      <c r="E32" s="517"/>
      <c r="F32" s="517"/>
      <c r="G32" s="518"/>
      <c r="H32" s="518"/>
      <c r="I32" s="518"/>
      <c r="J32" s="13"/>
      <c r="K32" s="12"/>
      <c r="L32" s="10"/>
    </row>
    <row r="33" spans="1:12" ht="21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21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K6:L6"/>
    <mergeCell ref="B5:H5"/>
    <mergeCell ref="K5:L5"/>
    <mergeCell ref="B2:D2"/>
    <mergeCell ref="A1:K1"/>
    <mergeCell ref="E2:L2"/>
    <mergeCell ref="K3:L3"/>
    <mergeCell ref="G6:H6"/>
    <mergeCell ref="I6:J6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B20:G20"/>
    <mergeCell ref="I20:L20"/>
    <mergeCell ref="B16:G16"/>
    <mergeCell ref="B17:G17"/>
    <mergeCell ref="A18:J18"/>
    <mergeCell ref="A19:I19"/>
    <mergeCell ref="B21:F21"/>
    <mergeCell ref="G21:I21"/>
    <mergeCell ref="J21:L21"/>
    <mergeCell ref="B22:F22"/>
    <mergeCell ref="G22:I22"/>
    <mergeCell ref="J22:L22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J27:L27"/>
    <mergeCell ref="B23:F23"/>
    <mergeCell ref="G23:I23"/>
    <mergeCell ref="J23:L23"/>
    <mergeCell ref="B24:F24"/>
    <mergeCell ref="G24:I24"/>
    <mergeCell ref="J24:L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mona</cp:lastModifiedBy>
  <cp:lastPrinted>2020-05-14T05:17:42Z</cp:lastPrinted>
  <dcterms:created xsi:type="dcterms:W3CDTF">2012-02-29T01:43:10Z</dcterms:created>
  <dcterms:modified xsi:type="dcterms:W3CDTF">2020-05-17T09:02:03Z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